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N:\ALUMNI COUNCIL\Student Grants\2021-2022 Student Grants\"/>
    </mc:Choice>
  </mc:AlternateContent>
  <xr:revisionPtr revIDLastSave="0" documentId="13_ncr:1_{C2B81DF2-B71F-48B2-827C-5678B6D4E77F}" xr6:coauthVersionLast="36" xr6:coauthVersionMax="36" xr10:uidLastSave="{00000000-0000-0000-0000-000000000000}"/>
  <bookViews>
    <workbookView xWindow="0" yWindow="0" windowWidth="28800" windowHeight="12228" xr2:uid="{00000000-000D-0000-FFFF-FFFF00000000}"/>
  </bookViews>
  <sheets>
    <sheet name="Generic" sheetId="15" r:id="rId1"/>
    <sheet name="Revenue" sheetId="17" r:id="rId2"/>
    <sheet name="Global Med" sheetId="16" r:id="rId3"/>
    <sheet name="JHU Hockey" sheetId="13" r:id="rId4"/>
    <sheet name="MABD" sheetId="2" r:id="rId5"/>
    <sheet name="HMR" sheetId="10" r:id="rId6"/>
    <sheet name="HBA" sheetId="1" r:id="rId7"/>
    <sheet name="Ballroom Dance" sheetId="3" r:id="rId8"/>
    <sheet name="CKI Movie" sheetId="4" r:id="rId9"/>
    <sheet name="CSA Lunar" sheetId="5" r:id="rId10"/>
    <sheet name="Dil Se AA" sheetId="6" r:id="rId11"/>
    <sheet name="Handball" sheetId="7" r:id="rId12"/>
    <sheet name="Hatchery" sheetId="8" r:id="rId13"/>
    <sheet name="Healthcare Data" sheetId="9" r:id="rId14"/>
    <sheet name="Hoptoberfest" sheetId="11" r:id="rId15"/>
    <sheet name="Innovation" sheetId="12" r:id="rId16"/>
    <sheet name="Lem Stem" sheetId="14" r:id="rId17"/>
  </sheets>
  <calcPr calcId="191029"/>
</workbook>
</file>

<file path=xl/calcChain.xml><?xml version="1.0" encoding="utf-8"?>
<calcChain xmlns="http://schemas.openxmlformats.org/spreadsheetml/2006/main">
  <c r="D10" i="15" l="1"/>
  <c r="D8" i="15"/>
  <c r="D39" i="15" l="1"/>
  <c r="E41" i="15" l="1"/>
  <c r="D46" i="15"/>
  <c r="D47" i="15"/>
  <c r="D19" i="15"/>
  <c r="D13" i="15"/>
  <c r="D11" i="15"/>
  <c r="D9" i="15"/>
  <c r="D6" i="15"/>
  <c r="D5" i="15"/>
  <c r="D4" i="15"/>
  <c r="E37" i="15"/>
  <c r="E31" i="15"/>
  <c r="E25" i="15"/>
  <c r="E18" i="15"/>
  <c r="D27" i="15"/>
  <c r="D49" i="15"/>
  <c r="D50" i="15"/>
  <c r="D51" i="15"/>
  <c r="D40" i="15"/>
  <c r="D35" i="15"/>
  <c r="D29" i="15"/>
  <c r="D23" i="15"/>
  <c r="D24" i="15"/>
  <c r="D37" i="15" l="1"/>
  <c r="D9" i="17"/>
  <c r="D10" i="17"/>
  <c r="D12" i="17"/>
  <c r="D13" i="17"/>
  <c r="D14" i="17"/>
  <c r="D15" i="17"/>
  <c r="D16" i="17"/>
  <c r="D18" i="17"/>
  <c r="D19" i="17"/>
  <c r="D20" i="17"/>
  <c r="D21" i="17"/>
  <c r="D22" i="17"/>
  <c r="D33" i="17"/>
  <c r="D26" i="17"/>
  <c r="D25" i="17"/>
  <c r="D24" i="17"/>
  <c r="D23" i="17"/>
  <c r="D6" i="17"/>
  <c r="D5" i="17"/>
  <c r="D4" i="17"/>
  <c r="D12" i="15"/>
  <c r="D10" i="16"/>
  <c r="D11" i="16"/>
  <c r="D12" i="16"/>
  <c r="D13" i="16"/>
  <c r="D14" i="16"/>
  <c r="D18" i="16"/>
  <c r="D19" i="16"/>
  <c r="D20" i="16"/>
  <c r="D21" i="16"/>
  <c r="D22" i="16"/>
  <c r="D23" i="16"/>
  <c r="D31" i="16"/>
  <c r="D33" i="16"/>
  <c r="D34" i="16"/>
  <c r="D35" i="16"/>
  <c r="D39" i="16"/>
  <c r="B56" i="16"/>
  <c r="D17" i="17" l="1"/>
  <c r="D11" i="17"/>
  <c r="D8" i="17"/>
  <c r="D15" i="15" s="1"/>
  <c r="D24" i="16"/>
  <c r="D25" i="16" s="1"/>
  <c r="D35" i="17" l="1"/>
  <c r="D40" i="16"/>
  <c r="B58" i="16" s="1"/>
  <c r="D20" i="15"/>
  <c r="D21" i="15"/>
  <c r="D22" i="15"/>
  <c r="D26" i="15"/>
  <c r="D28" i="15"/>
  <c r="D30" i="15"/>
  <c r="D32" i="15"/>
  <c r="D33" i="15"/>
  <c r="D34" i="15"/>
  <c r="D36" i="15"/>
  <c r="D42" i="15"/>
  <c r="D43" i="15"/>
  <c r="D44" i="15"/>
  <c r="D45" i="15"/>
  <c r="D52" i="15"/>
  <c r="D41" i="15" l="1"/>
  <c r="D31" i="15"/>
  <c r="E52" i="15"/>
  <c r="E48" i="15" s="1"/>
  <c r="E53" i="15" s="1"/>
  <c r="D48" i="15"/>
  <c r="D18" i="15"/>
  <c r="D25" i="15"/>
  <c r="E3" i="13"/>
  <c r="J3" i="13"/>
  <c r="E4" i="13"/>
  <c r="J4" i="13"/>
  <c r="E5" i="13"/>
  <c r="J5" i="13"/>
  <c r="E7" i="13"/>
  <c r="E8" i="13"/>
  <c r="E9" i="13"/>
  <c r="G10" i="13"/>
  <c r="E10" i="13" s="1"/>
  <c r="E11" i="13"/>
  <c r="E12" i="13"/>
  <c r="E13" i="13"/>
  <c r="E14" i="13"/>
  <c r="E15" i="13"/>
  <c r="E16" i="13"/>
  <c r="B25" i="13"/>
  <c r="D53" i="15" l="1"/>
  <c r="D54" i="15" s="1"/>
  <c r="D55" i="15" s="1"/>
  <c r="J25" i="13"/>
  <c r="E17" i="13"/>
  <c r="E25" i="13" s="1"/>
  <c r="B26" i="13" s="1"/>
  <c r="D10" i="12"/>
  <c r="D29" i="12" s="1"/>
  <c r="D11" i="12"/>
  <c r="D17" i="12"/>
  <c r="D25" i="12"/>
  <c r="D26" i="12"/>
  <c r="B11" i="11" l="1"/>
  <c r="C11" i="11"/>
  <c r="B2" i="10" l="1"/>
  <c r="B20" i="10"/>
  <c r="B10" i="10" s="1"/>
  <c r="B25" i="10"/>
  <c r="B38" i="10"/>
  <c r="B35" i="10" s="1"/>
  <c r="B43" i="10"/>
  <c r="B63" i="10"/>
  <c r="B50" i="10" l="1"/>
  <c r="B42" i="10"/>
  <c r="D4" i="8"/>
  <c r="D9" i="8"/>
  <c r="D10" i="8"/>
  <c r="D11" i="8"/>
  <c r="D14" i="8"/>
  <c r="D18" i="8"/>
  <c r="D19" i="8"/>
  <c r="D20" i="8"/>
  <c r="D23" i="8"/>
  <c r="D24" i="8"/>
  <c r="D25" i="8"/>
  <c r="D27" i="8" l="1"/>
  <c r="D26" i="7"/>
  <c r="D26" i="6" l="1"/>
  <c r="B29" i="5" l="1"/>
  <c r="B33" i="4" l="1"/>
  <c r="D4" i="2" l="1"/>
  <c r="D5" i="2"/>
  <c r="D6" i="2"/>
  <c r="D7" i="2"/>
  <c r="D9" i="2"/>
  <c r="D10" i="2"/>
  <c r="D11" i="2"/>
  <c r="D12" i="2"/>
  <c r="D14" i="2"/>
  <c r="D15" i="2"/>
  <c r="D16" i="2"/>
  <c r="D17" i="2"/>
  <c r="D19" i="2"/>
  <c r="D21" i="2"/>
  <c r="D22" i="2"/>
  <c r="D23" i="2"/>
  <c r="D24" i="2"/>
  <c r="D27" i="2"/>
  <c r="D28" i="2"/>
  <c r="D29" i="2"/>
  <c r="D30" i="2" l="1"/>
  <c r="C19" i="1"/>
</calcChain>
</file>

<file path=xl/sharedStrings.xml><?xml version="1.0" encoding="utf-8"?>
<sst xmlns="http://schemas.openxmlformats.org/spreadsheetml/2006/main" count="938" uniqueCount="528">
  <si>
    <t>Budgeted</t>
  </si>
  <si>
    <t>Actual</t>
  </si>
  <si>
    <t>Total</t>
  </si>
  <si>
    <t>SPRING 2018</t>
  </si>
  <si>
    <t>Event: Business in Healthcare Conference</t>
  </si>
  <si>
    <t>Expenses</t>
  </si>
  <si>
    <t>Innovation Showcase/Networking Happy Hour (at Carey)</t>
  </si>
  <si>
    <t>Notepads/Pens</t>
  </si>
  <si>
    <t>Conference Programs [FedEx 150 copies]</t>
  </si>
  <si>
    <t>Parking Vouchers ($5 each)</t>
  </si>
  <si>
    <t>Marketing and Promotion</t>
  </si>
  <si>
    <t>Breakfast/Coffee ($7/person)</t>
  </si>
  <si>
    <t>Snacks/Reception Food ($5/person)</t>
  </si>
  <si>
    <t>Lunch ($15/person)</t>
  </si>
  <si>
    <t xml:space="preserve">2019 HBA Spring Conference </t>
  </si>
  <si>
    <t>Dates: Mar. 9, 2019</t>
  </si>
  <si>
    <t>HBA's largest event of year bringing together students, professionals, companies together to discuss the latest issues and developments in the business of healthcare. 2019 theme is Precision Medicine. The conference will conclude with an Innovations Showcase and Networking Happy Hour to allow participants to speak with healthcare innovators about their technology and how it is revolutionizing the face of healthcare.</t>
  </si>
  <si>
    <t xml:space="preserve">Speaker Gifts </t>
  </si>
  <si>
    <t>*Assume 60 Professionals, 70 Students will attend per 2017 numbers</t>
  </si>
  <si>
    <t>Travel Reimbursement for Speakers</t>
  </si>
  <si>
    <t xml:space="preserve">Instructions: Please fill in the requested lines to the best of your abilities. This should be your complete estimated budget, and not just the items that you are requesting funding for from the Alumni Association–the budget justification within the application should clarify if there are specific items or if this is a general request. The more detail you include, the easier it will be for the AA committee to review. Feel free to expand the notes section or to add additional lines if necessary. </t>
    <phoneticPr fontId="3" type="noConversion"/>
  </si>
  <si>
    <t>Total</t>
    <phoneticPr fontId="3" type="noConversion"/>
  </si>
  <si>
    <t>Photographer</t>
  </si>
  <si>
    <t>From CustomLanyard.net (300 lanyards with name tag holders)</t>
  </si>
  <si>
    <t>Nametags and Lanyards</t>
  </si>
  <si>
    <t>https://www.midatlantic-biomaterialsday2018.org/</t>
  </si>
  <si>
    <t>Website</t>
  </si>
  <si>
    <t>Overages</t>
  </si>
  <si>
    <t>Other (list and describe)</t>
    <phoneticPr fontId="3" type="noConversion"/>
  </si>
  <si>
    <t>Poster Backings</t>
  </si>
  <si>
    <t>Tripods</t>
  </si>
  <si>
    <t>Materials (list and describe)</t>
    <phoneticPr fontId="3" type="noConversion"/>
  </si>
  <si>
    <t>Printed from DMC at Johns Hopkins University</t>
  </si>
  <si>
    <t>Posters (Signage)</t>
  </si>
  <si>
    <t>Printing</t>
    <phoneticPr fontId="3" type="noConversion"/>
  </si>
  <si>
    <t xml:space="preserve">   Participant(s)</t>
    <phoneticPr fontId="3" type="noConversion"/>
  </si>
  <si>
    <t xml:space="preserve">   Speaker (Plane)</t>
  </si>
  <si>
    <t xml:space="preserve">   Speakers (Car)</t>
  </si>
  <si>
    <t>Transportation</t>
    <phoneticPr fontId="3" type="noConversion"/>
  </si>
  <si>
    <t xml:space="preserve">   Lunch</t>
  </si>
  <si>
    <t xml:space="preserve">   Breakfast</t>
  </si>
  <si>
    <t xml:space="preserve">   Beverages</t>
    <phoneticPr fontId="3" type="noConversion"/>
  </si>
  <si>
    <t>Catering from Sardis close to University of Maryland Campus</t>
  </si>
  <si>
    <t xml:space="preserve">   Serviceware</t>
    <phoneticPr fontId="3" type="noConversion"/>
  </si>
  <si>
    <t>Food</t>
    <phoneticPr fontId="3" type="noConversion"/>
  </si>
  <si>
    <t>From CrownAwards.com (7''X9'' classic wood vertical plaques with engraving)</t>
  </si>
  <si>
    <t>Plaques</t>
  </si>
  <si>
    <t>Speaker fee(s)/honorariums</t>
    <phoneticPr fontId="3" type="noConversion"/>
  </si>
  <si>
    <t>AV Setup</t>
  </si>
  <si>
    <t>Clark Hall at University of Maryland</t>
  </si>
  <si>
    <t>Venue fee</t>
    <phoneticPr fontId="3" type="noConversion"/>
  </si>
  <si>
    <t>Notes</t>
    <phoneticPr fontId="3" type="noConversion"/>
  </si>
  <si>
    <t># items</t>
    <phoneticPr fontId="3" type="noConversion"/>
  </si>
  <si>
    <t>Cost</t>
    <phoneticPr fontId="3" type="noConversion"/>
  </si>
  <si>
    <t>Item</t>
    <phoneticPr fontId="3" type="noConversion"/>
  </si>
  <si>
    <t>Budget  -- Society for Biomaterials</t>
  </si>
  <si>
    <t>Dance instructors (beginner+intermediate)</t>
  </si>
  <si>
    <t xml:space="preserve">   Speaker(s)</t>
    <phoneticPr fontId="3" type="noConversion"/>
  </si>
  <si>
    <t>sandwiches, pizza, cookies</t>
  </si>
  <si>
    <t xml:space="preserve">   Lunch/dinner/snacks</t>
    <phoneticPr fontId="3" type="noConversion"/>
  </si>
  <si>
    <t>2 L sodas, punch, water</t>
  </si>
  <si>
    <t>platets, napkins, cups, cutlery</t>
  </si>
  <si>
    <t>DJ for Winter Ball</t>
  </si>
  <si>
    <t>Budget template -- draft</t>
    <phoneticPr fontId="3" type="noConversion"/>
  </si>
  <si>
    <t xml:space="preserve">Instructions: Please fill in the requested lines to the best of your abilities. This should be your complete estimated budget, and not just the items that you are requesting funding for from the Alumni Association–the budget justification within the application should clarify if there are specific items or if this is a general request. The more detail you include, the easier it will be for the AA committee to review. Feel free to expand the notes section or to add additional lines if necessary. </t>
  </si>
  <si>
    <t>N/A</t>
  </si>
  <si>
    <t>Other (list and describe)</t>
  </si>
  <si>
    <t>2 rolls for Clean Up</t>
  </si>
  <si>
    <t>Paper Towels</t>
  </si>
  <si>
    <t>Cotton Candy Cones</t>
  </si>
  <si>
    <t>Napkins</t>
  </si>
  <si>
    <t>Materials (list and describe)</t>
  </si>
  <si>
    <t xml:space="preserve">  </t>
  </si>
  <si>
    <t xml:space="preserve">   </t>
  </si>
  <si>
    <t>Transportation</t>
  </si>
  <si>
    <t>Cotton Candy Mix</t>
  </si>
  <si>
    <t>Popcorn bags</t>
  </si>
  <si>
    <t>Cotton Candy Machine Rental - Moon Bounce Rentals</t>
  </si>
  <si>
    <t>Salt shakers</t>
  </si>
  <si>
    <t>Popcorn flavoring</t>
  </si>
  <si>
    <t>Popcorn butter topping</t>
  </si>
  <si>
    <t>Popcorn kernels</t>
  </si>
  <si>
    <t>Serviceware (popcorn machine)</t>
  </si>
  <si>
    <t xml:space="preserve">Food for 60+ Individuals </t>
  </si>
  <si>
    <t>Venue fee (Wolman Theater)</t>
  </si>
  <si>
    <t># items</t>
  </si>
  <si>
    <t>Projected Cost</t>
  </si>
  <si>
    <t>Item</t>
  </si>
  <si>
    <t xml:space="preserve"> Circle K Spring Movie Night</t>
  </si>
  <si>
    <t>We will buy 10 chinese traditional lanterns ($4.99 each, $50 total), 2 rolls of crimson and gold streamers ($8.99 each, $18 total), 42 electric candles ($0.80 each, $33.60 total), chocolate coins ($30), balloons and a helium tank ($30), and 24 red tablecloths ($18.99 for a pack of 12, $38 total).</t>
  </si>
  <si>
    <t>Decorations</t>
  </si>
  <si>
    <t>We will print a colored program for each guest so they know exactly what is coming up and what to expect from our event. We will make 400 programs printed at $.20/page.</t>
  </si>
  <si>
    <t>This is used for the large printed banner ($60), 200 colored paper flyers printed from JHU printing at $.20/page, ($40 total), and social media advertisements ($25 total).</t>
  </si>
  <si>
    <t xml:space="preserve">Our keynote performer, performers from other universities and guests from outside of the Homewood campus will be able to park their vehicles conveniently. </t>
  </si>
  <si>
    <t>We will cover all transportation costs of our keynote speaker and performers from other universities.</t>
  </si>
  <si>
    <t>We prepare an appetizer "prosperity salad", our board members make fried rice, and we cater the rest from China Wok: this includes chicken, vegetables, dumplings, steamed buns, fried rice and sweet buns for dessert.</t>
  </si>
  <si>
    <t>We will provide soda, tea and drinks for all our guests.</t>
  </si>
  <si>
    <t xml:space="preserve">We will provide all guests with utensils ( forks, spoons, knives, $0.10 each/$120 total), plates ($0.05 each/$20 total), cups ($0.08 each/$35 total), napkins ($0.02 each/$15 total) to enjoy traditional food and drink. </t>
  </si>
  <si>
    <t>We have contacted several comedian/Youtubers passionate about Chinese culture and willing to give a speech about their experiences.</t>
  </si>
  <si>
    <t xml:space="preserve">Water Bottles for Show Performers for Tech Runs </t>
  </si>
  <si>
    <t>10 packs/24 bottles</t>
  </si>
  <si>
    <t>Water Bottles for Teams</t>
  </si>
  <si>
    <t>Promotional Banner Hung Up on Breezeway for Show Week</t>
  </si>
  <si>
    <t>Banner &amp; Paint</t>
  </si>
  <si>
    <t>Promotional Photoshoot for Advertising</t>
  </si>
  <si>
    <t>2 hours</t>
  </si>
  <si>
    <t>$120/hour</t>
  </si>
  <si>
    <t>Photography: Promotional Photoshoot</t>
  </si>
  <si>
    <t>Printed Flyers to post in Residence Halls &amp; Campus Buildings</t>
  </si>
  <si>
    <t>$0.20/page</t>
  </si>
  <si>
    <t>Printed Flyers</t>
  </si>
  <si>
    <t>Prizes for Winners of Trivia during Show Intermission</t>
  </si>
  <si>
    <t>Gift Card Prizes for Show Trivia</t>
  </si>
  <si>
    <t>Imprinted Stress Balls for Welcome Bags for Attending Teams</t>
  </si>
  <si>
    <t>Stress Balls</t>
  </si>
  <si>
    <t>Custom Shirts for Each Participant of Show/Organizer</t>
  </si>
  <si>
    <t>4.65/S-XL, $7.05/2XL, $60 Processing</t>
  </si>
  <si>
    <t>Short Sleeve Shirts</t>
  </si>
  <si>
    <t>HopVans driven by organizers to transport tech &amp; performers</t>
  </si>
  <si>
    <t>5 Hours</t>
  </si>
  <si>
    <t>$15/hour</t>
  </si>
  <si>
    <t>HopVans (Saturday Night)</t>
  </si>
  <si>
    <t>HopVans driven by organizers to transport performers to hotel</t>
  </si>
  <si>
    <t>3 Hours</t>
  </si>
  <si>
    <t>HopVans (Friday Night)</t>
  </si>
  <si>
    <t>Snacks for visiting teams for tech runs &amp; performance</t>
  </si>
  <si>
    <t>15 boxes</t>
  </si>
  <si>
    <t>Day Of Snacks for Teams</t>
  </si>
  <si>
    <t>Pizza for all performers and organizers for tech run day</t>
  </si>
  <si>
    <t>30 pizzas</t>
  </si>
  <si>
    <t>Pizza (Lunch for Show Day)</t>
  </si>
  <si>
    <t>Food required for games, including oreos and chocolates</t>
  </si>
  <si>
    <t>2 Oreos/2 Kisses</t>
  </si>
  <si>
    <t>$7/box of oreos, $3/bag of kisses</t>
  </si>
  <si>
    <t>Mixer Game Food</t>
  </si>
  <si>
    <t>Soda for Mixer attendees for Friday night dinner</t>
  </si>
  <si>
    <t>10 12-Packs</t>
  </si>
  <si>
    <t>$4.50/12 pack</t>
  </si>
  <si>
    <t>Soda (Mixer)</t>
  </si>
  <si>
    <t>Catering from outside restaurant for Mixer attendees</t>
  </si>
  <si>
    <t>Catering (Mixer)</t>
  </si>
  <si>
    <t>7 hours</t>
  </si>
  <si>
    <t>$240/hour</t>
  </si>
  <si>
    <t>Lighting (External)</t>
  </si>
  <si>
    <t>Microphones</t>
  </si>
  <si>
    <t xml:space="preserve">Required technology </t>
  </si>
  <si>
    <t>$42/hour</t>
  </si>
  <si>
    <t>External Technology (JHMI)</t>
  </si>
  <si>
    <t>Technology</t>
  </si>
  <si>
    <t>Budget: Dil Se</t>
  </si>
  <si>
    <t>Black Shorts</t>
  </si>
  <si>
    <t>Grey Shorts</t>
  </si>
  <si>
    <t>Black Practice/Away Jersey</t>
  </si>
  <si>
    <t>Light Blue Main Jersey</t>
  </si>
  <si>
    <t>Uniforms</t>
  </si>
  <si>
    <t>Ball bag</t>
  </si>
  <si>
    <t>Balls</t>
  </si>
  <si>
    <t>Pennies</t>
  </si>
  <si>
    <t>Goals</t>
  </si>
  <si>
    <t>Equipment</t>
  </si>
  <si>
    <t>Gas</t>
  </si>
  <si>
    <t>Hotel or Air BnB in Chapel Hill</t>
  </si>
  <si>
    <t>Hop Van to Millersville, MD</t>
  </si>
  <si>
    <t>Enterprise van to UVA(1 day)</t>
  </si>
  <si>
    <t>$50 each van per day, need 2 vans</t>
  </si>
  <si>
    <t>Enterprise Van to UNC(2 days)</t>
  </si>
  <si>
    <t>Individual NTHL Membership</t>
  </si>
  <si>
    <t>JHU NTHL Registration</t>
  </si>
  <si>
    <t>Division II League Fee</t>
  </si>
  <si>
    <t>League Fees</t>
  </si>
  <si>
    <t>Budget for JHU Handball Season</t>
  </si>
  <si>
    <t xml:space="preserve">$100 to each of the top 4 teams chosen by investors. Will NOT come from AA funding </t>
  </si>
  <si>
    <t>Prize Winnings</t>
  </si>
  <si>
    <t xml:space="preserve">For various event decorations such as pens, posters, namebadges,etc. </t>
  </si>
  <si>
    <t>Event Decorations</t>
  </si>
  <si>
    <t>To get professional assets that can be used by AA and TCO</t>
  </si>
  <si>
    <t>For business cards for teams who cannot afford them (needed to look professional and follow up)</t>
  </si>
  <si>
    <t>Business Cards</t>
  </si>
  <si>
    <t xml:space="preserve">For digital marketing to reach all 9 divisions </t>
  </si>
  <si>
    <t>Social Media Ads</t>
  </si>
  <si>
    <t>For flyers to be posted at Homewood, Carey, Medicine</t>
  </si>
  <si>
    <t>Colored Flyers</t>
  </si>
  <si>
    <t>Remimbursement for investor travel if requested</t>
  </si>
  <si>
    <t>Catering from local Baltimore company (ideailly from an alumni founded company if possible)</t>
  </si>
  <si>
    <t>Soda, water, lemonade for attendees and investors</t>
  </si>
  <si>
    <t>Have serviceware in storage that can be used</t>
  </si>
  <si>
    <t>Can use FastForward U Homewood for Free</t>
  </si>
  <si>
    <t>Academic conference</t>
  </si>
  <si>
    <t>Data analysis work</t>
  </si>
  <si>
    <t>Labor cost</t>
  </si>
  <si>
    <t>Data analysis commercial software</t>
  </si>
  <si>
    <t>Software</t>
  </si>
  <si>
    <t>Collecting data</t>
  </si>
  <si>
    <t>Survey &amp; Interviews</t>
  </si>
  <si>
    <t>Access to healthcare data</t>
  </si>
  <si>
    <t>Data source</t>
  </si>
  <si>
    <t>Printing</t>
  </si>
  <si>
    <t>Paticipants stipend</t>
  </si>
  <si>
    <t xml:space="preserve">   Participant(s)</t>
  </si>
  <si>
    <t>Spearker stipend</t>
  </si>
  <si>
    <t xml:space="preserve">   Speaker(s)</t>
  </si>
  <si>
    <t xml:space="preserve">   Lunch/dinner/snacks</t>
  </si>
  <si>
    <t xml:space="preserve">   Beverages</t>
  </si>
  <si>
    <t xml:space="preserve">   Serviceware</t>
  </si>
  <si>
    <t>Food</t>
  </si>
  <si>
    <t>Speaker fee(s)/honorariums</t>
  </si>
  <si>
    <t>Venue fee</t>
  </si>
  <si>
    <t>Notes</t>
  </si>
  <si>
    <t>Cost</t>
  </si>
  <si>
    <t>Budget template -- draft</t>
  </si>
  <si>
    <t>Google Search Ads</t>
  </si>
  <si>
    <t>iOS App Store Search Ad</t>
  </si>
  <si>
    <t>Twitter Adds</t>
  </si>
  <si>
    <t>Facebook Ads</t>
  </si>
  <si>
    <t>Flyer Printing</t>
  </si>
  <si>
    <t>Poster Printing</t>
  </si>
  <si>
    <t>Branded Stickers</t>
  </si>
  <si>
    <t>Spring 2019 Journal Shipping</t>
  </si>
  <si>
    <t>Spring 2019 Journal Publication</t>
  </si>
  <si>
    <t>Spring 2019 journal proof</t>
  </si>
  <si>
    <t>PROJECTED SPENDING</t>
  </si>
  <si>
    <t>Alexander Grass Humanities Institute Funding</t>
  </si>
  <si>
    <t>opportunity for HMR members to engage with Faculty Advisory Board</t>
  </si>
  <si>
    <t>Recruitment and Retention</t>
  </si>
  <si>
    <t>HMR Annual Banquet</t>
  </si>
  <si>
    <t>Photoshoot</t>
  </si>
  <si>
    <t>250 longsleeve shirts</t>
  </si>
  <si>
    <t>HMR Outreach</t>
  </si>
  <si>
    <t>HMR Shirts</t>
  </si>
  <si>
    <t>40 quarterzips (for executive members &amp; section heads)</t>
  </si>
  <si>
    <t>HMR Quarterzips</t>
  </si>
  <si>
    <t>Intended to increase group cohesiveness</t>
  </si>
  <si>
    <t>Socials - Spring 2017</t>
  </si>
  <si>
    <t>Socials - Fall 2017</t>
  </si>
  <si>
    <t>Internal Events</t>
  </si>
  <si>
    <t>presentations/outreach events</t>
  </si>
  <si>
    <t>Marketing</t>
  </si>
  <si>
    <t>HMR Tablecloth</t>
  </si>
  <si>
    <t>advertise HMR to public</t>
  </si>
  <si>
    <t>Advertising</t>
  </si>
  <si>
    <t>HMR Banner</t>
  </si>
  <si>
    <t>Additional Stickers</t>
  </si>
  <si>
    <t>advertising HMR to increase number of undergraduate applicants to organization</t>
  </si>
  <si>
    <t>Stickers</t>
  </si>
  <si>
    <t>Community Engagement</t>
  </si>
  <si>
    <t>Gasch Printing</t>
  </si>
  <si>
    <t>Editorial</t>
  </si>
  <si>
    <t>Fall 2018 journal shipping</t>
  </si>
  <si>
    <t>Fall 2018 journal publication</t>
  </si>
  <si>
    <t>Fall 2018 journal proof</t>
  </si>
  <si>
    <t>Spring 2018 Journal Shipping</t>
  </si>
  <si>
    <t>Spring 2018 Journal Publication</t>
  </si>
  <si>
    <t>Spring 2018 journal proof</t>
  </si>
  <si>
    <t>Zipcar</t>
  </si>
  <si>
    <t>Fall 2017 - Journal Pickup</t>
  </si>
  <si>
    <t>Fall 2017 journal publication</t>
  </si>
  <si>
    <t>Fall 2017 journal proof</t>
  </si>
  <si>
    <t>secure</t>
  </si>
  <si>
    <t>SSL Certificate</t>
  </si>
  <si>
    <t>new domain hosting that compatible with app's ability to send push notifications</t>
  </si>
  <si>
    <t>HostGator</t>
  </si>
  <si>
    <t>3 yrs of jhuoms.org</t>
  </si>
  <si>
    <t>Domains</t>
  </si>
  <si>
    <t>5 yr renewal of hippocratesmedreview.com/org &amp; 10 yrs of jhuhms.org</t>
  </si>
  <si>
    <t>envatomarket</t>
  </si>
  <si>
    <t>Website template and server</t>
  </si>
  <si>
    <t>Video editing software to make promotional video</t>
  </si>
  <si>
    <t>Wondershare Filmora</t>
  </si>
  <si>
    <t>website for HMR symposium</t>
  </si>
  <si>
    <t>Squarespace subscription</t>
  </si>
  <si>
    <t>hmrsymposium.org domain</t>
  </si>
  <si>
    <t>hmrsymposium.org</t>
  </si>
  <si>
    <t>program used in designing journal</t>
  </si>
  <si>
    <t>Adobe Creative Suite (Past)</t>
  </si>
  <si>
    <t>make HMR website more asthetically pleasing</t>
  </si>
  <si>
    <t>Designer</t>
  </si>
  <si>
    <t>setup RSS feed for HMR app</t>
  </si>
  <si>
    <t>Foobla</t>
  </si>
  <si>
    <t>server</t>
  </si>
  <si>
    <t>Joomla</t>
  </si>
  <si>
    <t>Improve interface and interactability of website</t>
  </si>
  <si>
    <t>Software Developer (Kristin Yim)</t>
  </si>
  <si>
    <t>make HMR content more accessible to readers</t>
  </si>
  <si>
    <t>App Developer (Ryan Demo)</t>
  </si>
  <si>
    <t>Pamphlets</t>
  </si>
  <si>
    <t>FB Marketing</t>
  </si>
  <si>
    <t>Freebies</t>
  </si>
  <si>
    <t>Fliers</t>
  </si>
  <si>
    <t>Dinner with Speakers</t>
  </si>
  <si>
    <t>Symposium</t>
  </si>
  <si>
    <t xml:space="preserve">Ideal Lab Spending </t>
  </si>
  <si>
    <t>Description</t>
  </si>
  <si>
    <t>TOTAL</t>
  </si>
  <si>
    <t>8 private security officers through Wolf Security - Final invoice has not been received</t>
  </si>
  <si>
    <t>Security</t>
  </si>
  <si>
    <t>Artist requested items for dressing room - Included non-alcoholic drinks, snacks, meal cards, and towels from Giant and Amazon</t>
  </si>
  <si>
    <t>Rider items</t>
  </si>
  <si>
    <t>Stage, lights, sound equipment, music instruments - Final invoice has not been received</t>
  </si>
  <si>
    <t>Humdinger Productions</t>
  </si>
  <si>
    <t>Middle Agent for Artist/Performer</t>
  </si>
  <si>
    <t>Babco Commission</t>
  </si>
  <si>
    <t>Contracted artist to perform for 60-75 minutes</t>
  </si>
  <si>
    <t>Contracted Artist - Plain White T's</t>
  </si>
  <si>
    <t>Actual Expense</t>
  </si>
  <si>
    <t>Expected Expense</t>
  </si>
  <si>
    <r>
      <rPr>
        <b/>
        <sz val="11"/>
        <color theme="1"/>
        <rFont val="Calibri"/>
        <family val="2"/>
        <scheme val="minor"/>
      </rPr>
      <t xml:space="preserve">Location: </t>
    </r>
    <r>
      <rPr>
        <sz val="11"/>
        <color rgb="FF000000"/>
        <rFont val="Calibri"/>
        <family val="2"/>
      </rPr>
      <t>Beach</t>
    </r>
  </si>
  <si>
    <r>
      <t xml:space="preserve">Date: </t>
    </r>
    <r>
      <rPr>
        <sz val="11"/>
        <color rgb="FF000000"/>
        <rFont val="Calibri"/>
        <family val="2"/>
      </rPr>
      <t>Friday, October 5, 2018</t>
    </r>
  </si>
  <si>
    <t>Hoptoberfest Annual Fall Concert: Plain White T's</t>
  </si>
  <si>
    <t>Prizemoney for second round</t>
  </si>
  <si>
    <t>Contribution from the JHA will go to the prize money</t>
  </si>
  <si>
    <t>Prize Money for first round</t>
  </si>
  <si>
    <t>Marketing material Cost</t>
  </si>
  <si>
    <t>Evening snacks and networking session with judges and panelist (cost per person)</t>
  </si>
  <si>
    <t>Beverage service for the networking session</t>
  </si>
  <si>
    <t>One staff person from the vendor</t>
  </si>
  <si>
    <t>Judges and panelist are Hopkins Alumni</t>
  </si>
  <si>
    <t>Venue is sponsored by FastForward U</t>
  </si>
  <si>
    <t>MARGIN</t>
  </si>
  <si>
    <t>TOTAL COST</t>
  </si>
  <si>
    <t>TOTAL EXPENSES</t>
  </si>
  <si>
    <t>TOTAL INCOME</t>
  </si>
  <si>
    <t>From TRANSPORT sheet</t>
  </si>
  <si>
    <t>TRANSPORTATION (EST)</t>
  </si>
  <si>
    <t>ALUMNI GAME</t>
  </si>
  <si>
    <t>per box</t>
  </si>
  <si>
    <t>PUCKS</t>
  </si>
  <si>
    <t>per game</t>
  </si>
  <si>
    <t>SCOREKEEPERS</t>
  </si>
  <si>
    <t>per coach</t>
  </si>
  <si>
    <t>COACH SALARY</t>
  </si>
  <si>
    <t>REFS</t>
  </si>
  <si>
    <t>per hour</t>
  </si>
  <si>
    <t>PATTERSON PRACTICE</t>
  </si>
  <si>
    <t>MT PLEASANT PRACTICE</t>
  </si>
  <si>
    <t>ALUMNI GRANT (HOPEFUL)</t>
  </si>
  <si>
    <t>MT PLEASANT</t>
  </si>
  <si>
    <t>to be determined throughout season</t>
  </si>
  <si>
    <t>FUNDRAISING</t>
  </si>
  <si>
    <t>tape, spare equipment</t>
  </si>
  <si>
    <t>MISC</t>
  </si>
  <si>
    <t>ICE WORLD</t>
  </si>
  <si>
    <t>LEAGUE REBATE</t>
  </si>
  <si>
    <t>estimated</t>
  </si>
  <si>
    <t>REFRESHMENTS</t>
  </si>
  <si>
    <t>REISTERSTOWN</t>
  </si>
  <si>
    <t>SALE OF OLD JERSEYS</t>
  </si>
  <si>
    <t>FOOD - BBQ</t>
  </si>
  <si>
    <t>league dues</t>
  </si>
  <si>
    <t>ACHA</t>
  </si>
  <si>
    <t>For jerseys alumni take</t>
  </si>
  <si>
    <t>REIMBURSEMENTS</t>
  </si>
  <si>
    <t>3 ref system - could cut cost with 2</t>
  </si>
  <si>
    <t>REFEREES</t>
  </si>
  <si>
    <t>DVCHC</t>
  </si>
  <si>
    <t>For jerseys/jackets</t>
  </si>
  <si>
    <t>JEFF SHIU DONATION</t>
  </si>
  <si>
    <t>ask friend of player</t>
  </si>
  <si>
    <t>SCOREKEEPER</t>
  </si>
  <si>
    <t>per jacket</t>
  </si>
  <si>
    <t>JACKETS</t>
  </si>
  <si>
    <t>From DUES sheet</t>
  </si>
  <si>
    <t>DUES</t>
  </si>
  <si>
    <t>cost from last year, to and from rink</t>
  </si>
  <si>
    <t>SCHOOL BUS</t>
  </si>
  <si>
    <t>20 home, 20 away</t>
  </si>
  <si>
    <t>SOCKS</t>
  </si>
  <si>
    <t>On hand</t>
  </si>
  <si>
    <t>CASH</t>
  </si>
  <si>
    <t>cost per hour</t>
  </si>
  <si>
    <t>ICE TIME</t>
  </si>
  <si>
    <t>JERSEYS</t>
  </si>
  <si>
    <t>Club budget</t>
  </si>
  <si>
    <t>ALLOCATED</t>
  </si>
  <si>
    <t>NOTES</t>
  </si>
  <si>
    <t>COST</t>
  </si>
  <si>
    <t>NUMBER</t>
  </si>
  <si>
    <t>TOTAL AMOUNT</t>
  </si>
  <si>
    <t>FOR</t>
  </si>
  <si>
    <t>COST (PER HOUR OR UNIT)</t>
  </si>
  <si>
    <t>NUMBER (HOURS OR UNITS)</t>
  </si>
  <si>
    <t>TO</t>
  </si>
  <si>
    <t>AMOUNT</t>
  </si>
  <si>
    <t>FROM</t>
  </si>
  <si>
    <t>EXPENSES</t>
  </si>
  <si>
    <t>INCOME</t>
  </si>
  <si>
    <t>Amount Requested from the Alumni Assoc.</t>
  </si>
  <si>
    <t>*20</t>
  </si>
  <si>
    <t>SAT Prep Books</t>
  </si>
  <si>
    <t>Engineering journals</t>
  </si>
  <si>
    <t>*1</t>
  </si>
  <si>
    <t>Michaels- Trifold/Construction Paper</t>
  </si>
  <si>
    <t>*8</t>
  </si>
  <si>
    <t>solderless breadboard kid</t>
  </si>
  <si>
    <t>LED lights, Tact Button Switch, Film Resistors</t>
  </si>
  <si>
    <t>batteries, jumper wire, button connector</t>
  </si>
  <si>
    <t>Arduino</t>
  </si>
  <si>
    <t>roundtrip to and from patterson 8.1 miles</t>
  </si>
  <si>
    <t>bagels, creamcheese, strawberry creamcheese.</t>
  </si>
  <si>
    <t>*14</t>
  </si>
  <si>
    <t>apple juice, water</t>
  </si>
  <si>
    <t>knice, forks, spoons, napkins, paper plates</t>
  </si>
  <si>
    <t>na</t>
  </si>
  <si>
    <t>The engineering director is allowing us to use her room on Wednesday's free of charge.</t>
  </si>
  <si>
    <t xml:space="preserve">Budget  -- </t>
  </si>
  <si>
    <t>A. Planned expenditures</t>
  </si>
  <si>
    <t>1. Meeting room rental</t>
  </si>
  <si>
    <t>2. Meal/catering expense</t>
  </si>
  <si>
    <t>3. Flatware</t>
  </si>
  <si>
    <t>4. Souvenir T-shirts/flags/caps/sundry items to mark/advertise the event</t>
  </si>
  <si>
    <t>5. Flyers/leaflets with printing costs</t>
  </si>
  <si>
    <t>6. Video record-of-event costs if any for posting on social media</t>
  </si>
  <si>
    <t>7. Staging costs to include microscopes/ amps / projection rentals</t>
  </si>
  <si>
    <t>8. Travel and honorarium fees, if any.</t>
  </si>
  <si>
    <t>9.  Security and insurance, if applicable</t>
  </si>
  <si>
    <t>10.  Supplies for this project that are unique to the event such as scientific/mechanical parts</t>
  </si>
  <si>
    <t>B. Planned income</t>
  </si>
  <si>
    <t>1.  Ticket sales/admission charges</t>
  </si>
  <si>
    <t>2.  Donations in kind by group members</t>
  </si>
  <si>
    <t>3. . Money donations from other-than-JHUAAC grant</t>
  </si>
  <si>
    <t>4. . Residuals to be spent from group funds</t>
  </si>
  <si>
    <t>Funds Required</t>
  </si>
  <si>
    <t>Total Revenues</t>
  </si>
  <si>
    <t>Chick-Fil-A Fundraiser (Estimate)</t>
  </si>
  <si>
    <t>Boba Tea Fundraiser (Estimate)</t>
  </si>
  <si>
    <t>Krispy Kreme Fundraiser (Estimate)</t>
  </si>
  <si>
    <t>Spring Fair Inflatable Fundraiser (Estimate)</t>
  </si>
  <si>
    <t>Spring Semester</t>
  </si>
  <si>
    <t>Krispy Kreme Fundraiser</t>
  </si>
  <si>
    <t>Boba Tea Fundraiser</t>
  </si>
  <si>
    <t>Fall Semester</t>
  </si>
  <si>
    <t>Assisted with underclassmen move in prior to Fall semester and received stipend</t>
  </si>
  <si>
    <t>JHU Housing (Move-In Volunteering)</t>
  </si>
  <si>
    <t>Grant provided by the Student Government Association; applied for by the previous president of GMB at the end of last school year</t>
  </si>
  <si>
    <t>Student Activities Commission Grant</t>
  </si>
  <si>
    <t>Amount ($)</t>
  </si>
  <si>
    <t>Revenues</t>
  </si>
  <si>
    <t>Total Expenses</t>
  </si>
  <si>
    <t xml:space="preserve">Granola bars for ~4 different classrooms with 30 students each </t>
  </si>
  <si>
    <t>Healthy Snacks</t>
  </si>
  <si>
    <t>Water conservation and environmental awareness activities</t>
  </si>
  <si>
    <t>Activity Sheets</t>
  </si>
  <si>
    <t>Using a kit to demonstrate water conservation</t>
  </si>
  <si>
    <t>Demonstration Materials</t>
  </si>
  <si>
    <t>Barclay Elementary Workshops</t>
  </si>
  <si>
    <t xml:space="preserve">To advertise the event and indicate the room in which the event is held </t>
  </si>
  <si>
    <t>Posterboard and other promotional materials</t>
  </si>
  <si>
    <t>Snacks</t>
  </si>
  <si>
    <t>Serviceware</t>
  </si>
  <si>
    <t>Speaker Gift</t>
  </si>
  <si>
    <t>Speaker Series</t>
  </si>
  <si>
    <t>May include zero gravity chairs, fluoride treatment, etc. shipped from other organizations</t>
  </si>
  <si>
    <t>Miscellaneous Donations Shipping (Estimate)</t>
  </si>
  <si>
    <t>The Lions Club in New Jersey will provide all glasses, but we must cover shipping</t>
  </si>
  <si>
    <t>Glasses Donations Shipping</t>
  </si>
  <si>
    <t>Large boxes with the #HappyPeriod logo to encourage cross-promotion</t>
  </si>
  <si>
    <t>Collection Containers</t>
  </si>
  <si>
    <t>#HappyPeriod will provide the donations, but we must cover shipping</t>
  </si>
  <si>
    <t>Pad Donations Shipping</t>
  </si>
  <si>
    <t>Paired up with another school for last May brigade; 50% supplies remain</t>
  </si>
  <si>
    <t>x1.5 brigades</t>
  </si>
  <si>
    <t>Conditioner</t>
  </si>
  <si>
    <t>Shampoo</t>
  </si>
  <si>
    <t>Body Soap</t>
  </si>
  <si>
    <t>Floss</t>
  </si>
  <si>
    <t>Toothpaste</t>
  </si>
  <si>
    <t>Toothbrush</t>
  </si>
  <si>
    <t>Distributed to partner communities in Honduras</t>
  </si>
  <si>
    <t>Hygiene Supplies</t>
  </si>
  <si>
    <t>Brigades</t>
  </si>
  <si>
    <t>Reimbursement for driving costs</t>
  </si>
  <si>
    <t>Speaker Uber Reimbusrement</t>
  </si>
  <si>
    <t>Promotional materials (flyers, graphic design, etc.)</t>
  </si>
  <si>
    <t>Advertisement</t>
  </si>
  <si>
    <t>Four sessions, 4 speakers per session</t>
  </si>
  <si>
    <t>Pasta (for Speakers)</t>
  </si>
  <si>
    <t>Four sessions, we expect 35 attendees per session</t>
  </si>
  <si>
    <t>Pizza (for Attendees)</t>
  </si>
  <si>
    <t>Speaker Series Materials</t>
  </si>
  <si>
    <t>Advertise the brigade, fundraising events, and other events</t>
  </si>
  <si>
    <t>Promotional Materials (Flyer Printing, etc.)</t>
  </si>
  <si>
    <t>A membership payment required by the parent organization</t>
  </si>
  <si>
    <t>Chapter Contribution</t>
  </si>
  <si>
    <t>General</t>
  </si>
  <si>
    <t>2018-19</t>
  </si>
  <si>
    <t>Global Medical/Public Health Brigades</t>
  </si>
  <si>
    <t>Revenue</t>
  </si>
  <si>
    <t>Income</t>
  </si>
  <si>
    <t>Total Revenue</t>
  </si>
  <si>
    <t>Ticket Sales/Admission</t>
  </si>
  <si>
    <t>Donations by Group</t>
  </si>
  <si>
    <t xml:space="preserve">Other Income  </t>
  </si>
  <si>
    <t>(not JHAA)</t>
  </si>
  <si>
    <t>Grants/Donations by JHU</t>
  </si>
  <si>
    <t>Dues</t>
  </si>
  <si>
    <t>JHAA SG Request</t>
  </si>
  <si>
    <t>Fundraising</t>
  </si>
  <si>
    <t>JHAA Grant Allocation</t>
  </si>
  <si>
    <t>Advertising/Marketing</t>
  </si>
  <si>
    <t>Hospitality</t>
  </si>
  <si>
    <t>Catering</t>
  </si>
  <si>
    <t>Beverage</t>
  </si>
  <si>
    <t>Room Rental</t>
  </si>
  <si>
    <t>Equipment Rental</t>
  </si>
  <si>
    <t>Insurance</t>
  </si>
  <si>
    <t>Exhibition/Production  Costs</t>
  </si>
  <si>
    <t>Program Supplies</t>
  </si>
  <si>
    <t>Speaker Cost/Hornorariums</t>
  </si>
  <si>
    <t>Flyers, Printed material</t>
  </si>
  <si>
    <t>Social Media</t>
  </si>
  <si>
    <t xml:space="preserve"> Student Activities Grant</t>
  </si>
  <si>
    <t>Travel</t>
  </si>
  <si>
    <t>Video record of events</t>
  </si>
  <si>
    <t xml:space="preserve">Staging Costs </t>
  </si>
  <si>
    <t>Location Expenses</t>
  </si>
  <si>
    <t>Speaker Expenses</t>
  </si>
  <si>
    <t>Shipping</t>
  </si>
  <si>
    <t>Speaker Uber reimbursement</t>
  </si>
  <si>
    <t>Total Expenditures</t>
  </si>
  <si>
    <t>Total Budget Surplus (Deficit)</t>
  </si>
  <si>
    <t>Honorarium</t>
  </si>
  <si>
    <t>Gift</t>
  </si>
  <si>
    <t>$586.46 in hand; $1,198.00 estimate addition</t>
  </si>
  <si>
    <t>Shipping of donated items</t>
  </si>
  <si>
    <t>JHAA grant requested</t>
  </si>
  <si>
    <t>Carry Over</t>
  </si>
  <si>
    <t>If this project received funds from a JHAA grant during the 2019 and/or 2020 cycle and are planned to be used for this project, please document them here</t>
  </si>
  <si>
    <t>Any funds from any source rolled over from previous years for this project</t>
  </si>
  <si>
    <t>Funds from 2019 and/or 2020 Student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</si>
</sst>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4" formatCode="_(&quot;$&quot;* #,##0.00_);_(&quot;$&quot;* \(#,##0.00\);_(&quot;$&quot;* &quot;-&quot;??_);_(@_)"/>
    <numFmt numFmtId="164" formatCode="&quot;$&quot;#,##0"/>
    <numFmt numFmtId="165" formatCode="#,##0&quot;$&quot;"/>
    <numFmt numFmtId="166" formatCode="&quot;$&quot;#,##0.00"/>
    <numFmt numFmtId="167" formatCode="\$#,##0.0;\-\$#,##0.0"/>
    <numFmt numFmtId="168" formatCode="_([$$-409]* #,##0.00_);_([$$-409]* \(#,##0.00\);_([$$-409]* &quot;-&quot;??_);_(@_)"/>
    <numFmt numFmtId="169" formatCode="_(&quot;$&quot;* #,##0_);_(&quot;$&quot;* \(#,##0\);_(&quot;$&quot;* &quot;-&quot;??_);_(@_)"/>
    <numFmt numFmtId="170" formatCode="&quot;$&quot;#,##0;[Red]\-&quot;$&quot;#,##0"/>
  </numFmts>
  <fonts count="31">
    <font>
      <sz val="11"/>
      <color rgb="FF000000"/>
      <name val="Calibri"/>
    </font>
    <font>
      <sz val="11"/>
      <color theme="1"/>
      <name val="Calibri"/>
      <family val="2"/>
      <scheme val="minor"/>
    </font>
    <font>
      <sz val="20"/>
      <color rgb="FFFFFFFF"/>
      <name val="Calibri"/>
      <family val="2"/>
    </font>
    <font>
      <sz val="11"/>
      <name val="Calibri"/>
      <family val="2"/>
    </font>
    <font>
      <b/>
      <sz val="11"/>
      <color rgb="FF000000"/>
      <name val="Calibri"/>
      <family val="2"/>
    </font>
    <font>
      <b/>
      <i/>
      <sz val="11"/>
      <color rgb="FF000000"/>
      <name val="Calibri"/>
      <family val="2"/>
    </font>
    <font>
      <sz val="11"/>
      <color rgb="FF000000"/>
      <name val="Calibri"/>
      <family val="2"/>
    </font>
    <font>
      <b/>
      <sz val="11"/>
      <color theme="1"/>
      <name val="Calibri"/>
      <family val="2"/>
      <scheme val="minor"/>
    </font>
    <font>
      <sz val="11"/>
      <color theme="0"/>
      <name val="Calibri"/>
      <family val="2"/>
      <scheme val="minor"/>
    </font>
    <font>
      <sz val="10"/>
      <name val="Verdana"/>
      <family val="2"/>
    </font>
    <font>
      <b/>
      <sz val="10"/>
      <name val="Verdana"/>
      <family val="2"/>
    </font>
    <font>
      <b/>
      <sz val="10"/>
      <name val="Verdana"/>
      <family val="2"/>
    </font>
    <font>
      <sz val="10"/>
      <color rgb="FF000000"/>
      <name val="Arial"/>
      <family val="2"/>
    </font>
    <font>
      <sz val="11"/>
      <color rgb="FF000000"/>
      <name val="Arial"/>
      <family val="2"/>
    </font>
    <font>
      <sz val="10"/>
      <name val="Verdana"/>
      <family val="2"/>
    </font>
    <font>
      <sz val="10"/>
      <name val="Verdana"/>
      <family val="2"/>
    </font>
    <font>
      <b/>
      <sz val="10"/>
      <name val="Verdana"/>
      <family val="2"/>
    </font>
    <font>
      <sz val="12"/>
      <color theme="1"/>
      <name val="Calibri"/>
      <family val="2"/>
      <scheme val="minor"/>
    </font>
    <font>
      <sz val="10"/>
      <name val="Arial"/>
      <family val="2"/>
    </font>
    <font>
      <sz val="10"/>
      <color theme="1"/>
      <name val="Arial"/>
      <family val="2"/>
    </font>
    <font>
      <b/>
      <sz val="10"/>
      <name val="Arial"/>
      <family val="2"/>
    </font>
    <font>
      <u/>
      <sz val="10"/>
      <name val="Arial"/>
      <family val="2"/>
    </font>
    <font>
      <sz val="16"/>
      <color theme="0"/>
      <name val="Calibri"/>
      <family val="2"/>
      <scheme val="minor"/>
    </font>
    <font>
      <sz val="10"/>
      <name val="Arial"/>
      <family val="2"/>
    </font>
    <font>
      <b/>
      <sz val="10"/>
      <name val="Arial"/>
      <family val="2"/>
    </font>
    <font>
      <sz val="11"/>
      <color rgb="FF000000"/>
      <name val="Inconsolata"/>
    </font>
    <font>
      <sz val="12"/>
      <color rgb="FF000000"/>
      <name val="&quot;Angsana New&quot;"/>
    </font>
    <font>
      <b/>
      <sz val="11"/>
      <color theme="1"/>
      <name val="Verdana"/>
      <family val="2"/>
    </font>
    <font>
      <b/>
      <sz val="11"/>
      <name val="Verdana"/>
      <family val="2"/>
    </font>
    <font>
      <b/>
      <u/>
      <sz val="10"/>
      <name val="Verdana"/>
      <family val="2"/>
    </font>
    <font>
      <u/>
      <sz val="10"/>
      <name val="Verdana"/>
      <family val="2"/>
    </font>
  </fonts>
  <fills count="23">
    <fill>
      <patternFill patternType="none"/>
    </fill>
    <fill>
      <patternFill patternType="gray125"/>
    </fill>
    <fill>
      <patternFill patternType="solid">
        <fgColor rgb="FF000000"/>
        <bgColor rgb="FF000000"/>
      </patternFill>
    </fill>
    <fill>
      <patternFill patternType="solid">
        <fgColor theme="6"/>
      </patternFill>
    </fill>
    <fill>
      <patternFill patternType="solid">
        <fgColor theme="6" tint="0.59999389629810485"/>
        <bgColor indexed="65"/>
      </patternFill>
    </fill>
    <fill>
      <patternFill patternType="solid">
        <fgColor theme="0" tint="-0.34998626667073579"/>
        <bgColor indexed="64"/>
      </patternFill>
    </fill>
    <fill>
      <patternFill patternType="solid">
        <fgColor indexed="22"/>
        <bgColor indexed="64"/>
      </patternFill>
    </fill>
    <fill>
      <patternFill patternType="solid">
        <fgColor theme="0" tint="-0.249977111117893"/>
        <bgColor indexed="64"/>
      </patternFill>
    </fill>
    <fill>
      <patternFill patternType="solid">
        <fgColor indexed="55"/>
        <bgColor indexed="64"/>
      </patternFill>
    </fill>
    <fill>
      <patternFill patternType="solid">
        <fgColor rgb="FFC0C0C0"/>
        <bgColor rgb="FFC0C0C0"/>
      </patternFill>
    </fill>
    <fill>
      <patternFill patternType="solid">
        <fgColor rgb="FF969696"/>
        <bgColor rgb="FF969696"/>
      </patternFill>
    </fill>
    <fill>
      <patternFill patternType="solid">
        <fgColor rgb="FFFFFF00"/>
        <bgColor rgb="FFFFFF00"/>
      </patternFill>
    </fill>
    <fill>
      <patternFill patternType="solid">
        <fgColor theme="4" tint="0.39997558519241921"/>
        <bgColor rgb="FF8E7CC3"/>
      </patternFill>
    </fill>
    <fill>
      <patternFill patternType="solid">
        <fgColor rgb="FF8E7CC3"/>
        <bgColor rgb="FF8E7CC3"/>
      </patternFill>
    </fill>
    <fill>
      <patternFill patternType="solid">
        <fgColor rgb="FF00FFFF"/>
        <bgColor rgb="FF00FFFF"/>
      </patternFill>
    </fill>
    <fill>
      <patternFill patternType="solid">
        <fgColor rgb="FF00FF00"/>
        <bgColor rgb="FF00FF00"/>
      </patternFill>
    </fill>
    <fill>
      <patternFill patternType="solid">
        <fgColor rgb="FFF4C7C3"/>
        <bgColor rgb="FFF4C7C3"/>
      </patternFill>
    </fill>
    <fill>
      <patternFill patternType="solid">
        <fgColor rgb="FFFFFFFF"/>
        <bgColor rgb="FFFFFFFF"/>
      </patternFill>
    </fill>
    <fill>
      <patternFill patternType="solid">
        <fgColor theme="3" tint="0.39997558519241921"/>
        <bgColor indexed="64"/>
      </patternFill>
    </fill>
    <fill>
      <patternFill patternType="solid">
        <fgColor rgb="FFFFFF00"/>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8" tint="0.79998168889431442"/>
        <bgColor indexed="64"/>
      </patternFill>
    </fill>
  </fills>
  <borders count="5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CCCCCC"/>
      </bottom>
      <diagonal/>
    </border>
    <border>
      <left/>
      <right/>
      <top/>
      <bottom style="thin">
        <color rgb="FFCCCCCC"/>
      </bottom>
      <diagonal/>
    </border>
    <border>
      <left/>
      <right style="thin">
        <color rgb="FF000000"/>
      </right>
      <top/>
      <bottom style="thin">
        <color rgb="FFCCCCCC"/>
      </bottom>
      <diagonal/>
    </border>
    <border>
      <left/>
      <right/>
      <top style="thin">
        <color rgb="FF000000"/>
      </top>
      <bottom style="thin">
        <color rgb="FF000000"/>
      </bottom>
      <diagonal/>
    </border>
    <border>
      <left style="thin">
        <color rgb="FF000000"/>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top style="thin">
        <color rgb="FFCCCCCC"/>
      </top>
      <bottom/>
      <diagonal/>
    </border>
    <border>
      <left/>
      <right/>
      <top style="thin">
        <color rgb="FFCCCCCC"/>
      </top>
      <bottom/>
      <diagonal/>
    </border>
    <border>
      <left/>
      <right style="thin">
        <color rgb="FF000000"/>
      </right>
      <top style="thin">
        <color rgb="FFCCCCCC"/>
      </top>
      <bottom/>
      <diagonal/>
    </border>
    <border>
      <left style="thin">
        <color rgb="FFCCCCCC"/>
      </left>
      <right/>
      <top/>
      <bottom/>
      <diagonal/>
    </border>
    <border>
      <left style="thin">
        <color rgb="FFCCCCCC"/>
      </left>
      <right style="thin">
        <color rgb="FF000000"/>
      </right>
      <top style="thin">
        <color rgb="FFCCCCCC"/>
      </top>
      <bottom style="thin">
        <color rgb="FFCCCCCC"/>
      </bottom>
      <diagonal/>
    </border>
    <border>
      <left style="thin">
        <color rgb="FFCCCCCC"/>
      </left>
      <right/>
      <top style="thin">
        <color rgb="FFCCCCCC"/>
      </top>
      <bottom style="thin">
        <color rgb="FFCCCCCC"/>
      </bottom>
      <diagonal/>
    </border>
    <border>
      <left/>
      <right style="thin">
        <color rgb="FFCCCCCC"/>
      </right>
      <top style="thin">
        <color rgb="FFCCCCCC"/>
      </top>
      <bottom style="thin">
        <color rgb="FFCCCCCC"/>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ck">
        <color rgb="FF000000"/>
      </right>
      <top/>
      <bottom style="thick">
        <color rgb="FF000000"/>
      </bottom>
      <diagonal/>
    </border>
    <border>
      <left/>
      <right/>
      <top/>
      <bottom style="thick">
        <color rgb="FF000000"/>
      </bottom>
      <diagonal/>
    </border>
    <border>
      <left style="medium">
        <color rgb="FF000000"/>
      </left>
      <right style="medium">
        <color rgb="FF000000"/>
      </right>
      <top/>
      <bottom style="thick">
        <color rgb="FF000000"/>
      </bottom>
      <diagonal/>
    </border>
    <border>
      <left/>
      <right style="thick">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ck">
        <color rgb="FF000000"/>
      </right>
      <top/>
      <bottom/>
      <diagonal/>
    </border>
    <border>
      <left style="thick">
        <color rgb="FF000000"/>
      </left>
      <right style="thin">
        <color theme="2"/>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ck">
        <color rgb="FF000000"/>
      </left>
      <right/>
      <top/>
      <bottom/>
      <diagonal/>
    </border>
    <border>
      <left style="thick">
        <color rgb="FF000000"/>
      </left>
      <right/>
      <top/>
      <bottom style="thin">
        <color theme="2" tint="-0.249977111117893"/>
      </bottom>
      <diagonal/>
    </border>
    <border>
      <left/>
      <right style="thick">
        <color rgb="FF000000"/>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2">
    <xf numFmtId="0" fontId="0" fillId="0" borderId="0"/>
    <xf numFmtId="44" fontId="6" fillId="0" borderId="0" applyFont="0" applyFill="0" applyBorder="0" applyAlignment="0" applyProtection="0"/>
    <xf numFmtId="0" fontId="8" fillId="3" borderId="0" applyNumberFormat="0" applyBorder="0" applyAlignment="0" applyProtection="0"/>
    <xf numFmtId="0" fontId="1" fillId="4" borderId="0" applyNumberFormat="0" applyBorder="0" applyAlignment="0" applyProtection="0"/>
    <xf numFmtId="0" fontId="9" fillId="0" borderId="0"/>
    <xf numFmtId="0" fontId="12" fillId="0" borderId="0"/>
    <xf numFmtId="44" fontId="9" fillId="0" borderId="0" applyFont="0" applyFill="0" applyBorder="0" applyAlignment="0" applyProtection="0"/>
    <xf numFmtId="0" fontId="15" fillId="0" borderId="0">
      <alignment vertical="center"/>
    </xf>
    <xf numFmtId="0" fontId="17" fillId="0" borderId="0"/>
    <xf numFmtId="44" fontId="17" fillId="0" borderId="0" applyFont="0" applyFill="0" applyBorder="0" applyAlignment="0" applyProtection="0"/>
    <xf numFmtId="0" fontId="1" fillId="0" borderId="0"/>
    <xf numFmtId="44" fontId="1" fillId="0" borderId="0" applyFont="0" applyFill="0" applyBorder="0" applyAlignment="0" applyProtection="0"/>
  </cellStyleXfs>
  <cellXfs count="320">
    <xf numFmtId="0" fontId="0" fillId="0" borderId="0" xfId="0" applyFont="1" applyAlignment="1"/>
    <xf numFmtId="0" fontId="0" fillId="0" borderId="0" xfId="0" applyFont="1"/>
    <xf numFmtId="0" fontId="4" fillId="0" borderId="9" xfId="0" applyFont="1" applyBorder="1"/>
    <xf numFmtId="0" fontId="4" fillId="0" borderId="10" xfId="0" applyFont="1" applyBorder="1" applyAlignment="1">
      <alignment horizontal="left" wrapText="1" readingOrder="1"/>
    </xf>
    <xf numFmtId="0" fontId="0" fillId="0" borderId="11" xfId="0" applyFont="1" applyBorder="1" applyAlignment="1">
      <alignment horizontal="left" wrapText="1" readingOrder="1"/>
    </xf>
    <xf numFmtId="0" fontId="4" fillId="0" borderId="11" xfId="0" applyFont="1" applyBorder="1" applyAlignment="1">
      <alignment horizontal="left" wrapText="1" readingOrder="1"/>
    </xf>
    <xf numFmtId="0" fontId="0" fillId="0" borderId="10" xfId="0" applyFont="1" applyBorder="1" applyAlignment="1">
      <alignment horizontal="left" wrapText="1" readingOrder="1"/>
    </xf>
    <xf numFmtId="44" fontId="0" fillId="0" borderId="11" xfId="0" applyNumberFormat="1" applyFont="1" applyBorder="1" applyAlignment="1">
      <alignment horizontal="left" wrapText="1" readingOrder="1"/>
    </xf>
    <xf numFmtId="44" fontId="0" fillId="0" borderId="10" xfId="0" applyNumberFormat="1" applyFont="1" applyBorder="1" applyAlignment="1">
      <alignment horizontal="left" wrapText="1" readingOrder="1"/>
    </xf>
    <xf numFmtId="8" fontId="0" fillId="0" borderId="11" xfId="0" applyNumberFormat="1" applyFont="1" applyBorder="1" applyAlignment="1">
      <alignment horizontal="left" wrapText="1" readingOrder="1"/>
    </xf>
    <xf numFmtId="0" fontId="0" fillId="0" borderId="16" xfId="0" applyFont="1" applyBorder="1" applyAlignment="1">
      <alignment horizontal="left" wrapText="1" readingOrder="1"/>
    </xf>
    <xf numFmtId="6" fontId="0" fillId="0" borderId="11" xfId="0" applyNumberFormat="1" applyFont="1" applyBorder="1" applyAlignment="1">
      <alignment horizontal="left" wrapText="1" readingOrder="1"/>
    </xf>
    <xf numFmtId="44" fontId="4" fillId="0" borderId="11" xfId="0" applyNumberFormat="1" applyFont="1" applyBorder="1" applyAlignment="1">
      <alignment horizontal="left" wrapText="1" readingOrder="1"/>
    </xf>
    <xf numFmtId="8" fontId="4" fillId="0" borderId="11" xfId="0" applyNumberFormat="1" applyFont="1" applyBorder="1" applyAlignment="1">
      <alignment horizontal="left" wrapText="1" readingOrder="1"/>
    </xf>
    <xf numFmtId="0" fontId="5" fillId="0" borderId="11" xfId="0" applyFont="1" applyBorder="1" applyAlignment="1">
      <alignment horizontal="left" wrapText="1" readingOrder="1"/>
    </xf>
    <xf numFmtId="0" fontId="0" fillId="0" borderId="11" xfId="0" applyFont="1" applyBorder="1" applyAlignment="1">
      <alignment horizontal="left" readingOrder="1"/>
    </xf>
    <xf numFmtId="3" fontId="0" fillId="0" borderId="11" xfId="0" applyNumberFormat="1" applyFont="1" applyBorder="1" applyAlignment="1">
      <alignment horizontal="left" wrapText="1" readingOrder="1"/>
    </xf>
    <xf numFmtId="0" fontId="3" fillId="0" borderId="15" xfId="0" applyFont="1" applyBorder="1"/>
    <xf numFmtId="0" fontId="0" fillId="0" borderId="0" xfId="0" applyFont="1" applyAlignment="1"/>
    <xf numFmtId="0" fontId="3" fillId="0" borderId="5" xfId="0" applyFont="1" applyBorder="1"/>
    <xf numFmtId="0" fontId="0" fillId="0" borderId="11" xfId="0" applyFont="1" applyFill="1" applyBorder="1" applyAlignment="1">
      <alignment horizontal="left" wrapText="1" readingOrder="1"/>
    </xf>
    <xf numFmtId="44" fontId="0" fillId="0" borderId="11" xfId="0" applyNumberFormat="1" applyFont="1" applyFill="1" applyBorder="1" applyAlignment="1">
      <alignment horizontal="left" wrapText="1" readingOrder="1"/>
    </xf>
    <xf numFmtId="0" fontId="9" fillId="0" borderId="0" xfId="4"/>
    <xf numFmtId="0" fontId="9" fillId="5" borderId="19" xfId="4" applyFill="1" applyBorder="1"/>
    <xf numFmtId="0" fontId="9" fillId="5" borderId="20" xfId="4" applyFill="1" applyBorder="1"/>
    <xf numFmtId="0" fontId="10" fillId="5" borderId="21" xfId="4" applyFont="1" applyFill="1" applyBorder="1"/>
    <xf numFmtId="0" fontId="9" fillId="0" borderId="22" xfId="4" applyBorder="1"/>
    <xf numFmtId="0" fontId="9" fillId="0" borderId="0" xfId="4" applyBorder="1"/>
    <xf numFmtId="0" fontId="9" fillId="0" borderId="23" xfId="4" applyBorder="1"/>
    <xf numFmtId="0" fontId="9" fillId="0" borderId="0" xfId="4" applyFill="1" applyBorder="1"/>
    <xf numFmtId="0" fontId="9" fillId="6" borderId="22" xfId="4" applyFill="1" applyBorder="1"/>
    <xf numFmtId="0" fontId="9" fillId="6" borderId="0" xfId="4" applyFill="1" applyBorder="1"/>
    <xf numFmtId="0" fontId="9" fillId="6" borderId="23" xfId="4" applyFill="1" applyBorder="1"/>
    <xf numFmtId="0" fontId="9" fillId="7" borderId="22" xfId="4" applyFill="1" applyBorder="1"/>
    <xf numFmtId="0" fontId="9" fillId="7" borderId="0" xfId="4" applyFill="1" applyBorder="1"/>
    <xf numFmtId="0" fontId="9" fillId="7" borderId="23" xfId="4" applyFill="1" applyBorder="1"/>
    <xf numFmtId="0" fontId="9" fillId="0" borderId="23" xfId="4" applyBorder="1" applyAlignment="1">
      <alignment horizontal="left"/>
    </xf>
    <xf numFmtId="0" fontId="10" fillId="8" borderId="22" xfId="4" applyFont="1" applyFill="1" applyBorder="1" applyAlignment="1">
      <alignment horizontal="center"/>
    </xf>
    <xf numFmtId="0" fontId="10" fillId="8" borderId="0" xfId="4" applyFont="1" applyFill="1" applyBorder="1" applyAlignment="1">
      <alignment horizontal="center"/>
    </xf>
    <xf numFmtId="0" fontId="10" fillId="8" borderId="23" xfId="4" applyFont="1" applyFill="1" applyBorder="1"/>
    <xf numFmtId="0" fontId="9" fillId="0" borderId="24" xfId="4" applyBorder="1"/>
    <xf numFmtId="0" fontId="9" fillId="0" borderId="25" xfId="4" applyBorder="1"/>
    <xf numFmtId="0" fontId="10" fillId="0" borderId="26" xfId="4" applyFont="1" applyBorder="1"/>
    <xf numFmtId="0" fontId="9" fillId="0" borderId="19" xfId="4" applyBorder="1"/>
    <xf numFmtId="0" fontId="9" fillId="0" borderId="20" xfId="4" applyBorder="1"/>
    <xf numFmtId="0" fontId="11" fillId="0" borderId="21" xfId="4" applyFont="1" applyBorder="1"/>
    <xf numFmtId="0" fontId="11" fillId="8" borderId="22" xfId="4" applyFont="1" applyFill="1" applyBorder="1" applyAlignment="1">
      <alignment horizontal="center"/>
    </xf>
    <xf numFmtId="0" fontId="11" fillId="8" borderId="0" xfId="4" applyFont="1" applyFill="1" applyBorder="1" applyAlignment="1">
      <alignment horizontal="center"/>
    </xf>
    <xf numFmtId="0" fontId="11" fillId="8" borderId="23" xfId="4" applyFont="1" applyFill="1" applyBorder="1"/>
    <xf numFmtId="0" fontId="11" fillId="0" borderId="26" xfId="4" applyFont="1" applyBorder="1"/>
    <xf numFmtId="0" fontId="12" fillId="0" borderId="0" xfId="5" applyFont="1" applyAlignment="1"/>
    <xf numFmtId="0" fontId="9" fillId="0" borderId="0" xfId="5" applyFont="1" applyAlignment="1"/>
    <xf numFmtId="0" fontId="9" fillId="0" borderId="27" xfId="5" applyFont="1" applyBorder="1" applyAlignment="1"/>
    <xf numFmtId="164" fontId="9" fillId="0" borderId="28" xfId="5" applyNumberFormat="1" applyFont="1" applyBorder="1" applyAlignment="1">
      <alignment horizontal="right"/>
    </xf>
    <xf numFmtId="0" fontId="11" fillId="0" borderId="29" xfId="5" applyFont="1" applyBorder="1" applyAlignment="1"/>
    <xf numFmtId="0" fontId="9" fillId="0" borderId="5" xfId="5" applyFont="1" applyBorder="1" applyAlignment="1"/>
    <xf numFmtId="0" fontId="9" fillId="0" borderId="4" xfId="5" applyFont="1" applyBorder="1" applyAlignment="1"/>
    <xf numFmtId="0" fontId="9" fillId="9" borderId="5" xfId="5" applyFont="1" applyFill="1" applyBorder="1" applyAlignment="1"/>
    <xf numFmtId="0" fontId="9" fillId="9" borderId="0" xfId="5" applyFont="1" applyFill="1" applyBorder="1" applyAlignment="1"/>
    <xf numFmtId="0" fontId="9" fillId="9" borderId="4" xfId="5" applyFont="1" applyFill="1" applyBorder="1" applyAlignment="1"/>
    <xf numFmtId="0" fontId="9" fillId="0" borderId="0" xfId="5" applyFont="1" applyBorder="1" applyAlignment="1"/>
    <xf numFmtId="164" fontId="9" fillId="0" borderId="0" xfId="5" applyNumberFormat="1" applyFont="1" applyAlignment="1"/>
    <xf numFmtId="0" fontId="9" fillId="0" borderId="5" xfId="5" applyFont="1" applyBorder="1" applyAlignment="1">
      <alignment horizontal="right"/>
    </xf>
    <xf numFmtId="164" fontId="9" fillId="0" borderId="0" xfId="5" applyNumberFormat="1" applyFont="1" applyAlignment="1">
      <alignment horizontal="right"/>
    </xf>
    <xf numFmtId="164" fontId="9" fillId="0" borderId="0" xfId="5" applyNumberFormat="1" applyFont="1" applyBorder="1" applyAlignment="1"/>
    <xf numFmtId="165" fontId="9" fillId="0" borderId="0" xfId="5" applyNumberFormat="1" applyFont="1" applyAlignment="1">
      <alignment horizontal="right"/>
    </xf>
    <xf numFmtId="0" fontId="11" fillId="10" borderId="5" xfId="5" applyFont="1" applyFill="1" applyBorder="1" applyAlignment="1">
      <alignment horizontal="center"/>
    </xf>
    <xf numFmtId="0" fontId="11" fillId="10" borderId="0" xfId="5" applyFont="1" applyFill="1" applyBorder="1" applyAlignment="1">
      <alignment horizontal="center" wrapText="1"/>
    </xf>
    <xf numFmtId="0" fontId="11" fillId="10" borderId="4" xfId="5" applyFont="1" applyFill="1" applyBorder="1" applyAlignment="1"/>
    <xf numFmtId="0" fontId="9" fillId="0" borderId="2" xfId="5" applyFont="1" applyBorder="1" applyAlignment="1"/>
    <xf numFmtId="0" fontId="9" fillId="0" borderId="3" xfId="5" applyFont="1" applyBorder="1" applyAlignment="1"/>
    <xf numFmtId="0" fontId="11" fillId="0" borderId="1" xfId="5" applyFont="1" applyBorder="1" applyAlignment="1"/>
    <xf numFmtId="0" fontId="13" fillId="0" borderId="0" xfId="4" applyFont="1" applyAlignment="1">
      <alignment vertical="center"/>
    </xf>
    <xf numFmtId="0" fontId="14" fillId="0" borderId="23" xfId="4" applyFont="1" applyBorder="1"/>
    <xf numFmtId="0" fontId="14" fillId="0" borderId="0" xfId="4" applyFont="1" applyBorder="1"/>
    <xf numFmtId="0" fontId="13" fillId="0" borderId="0" xfId="4" applyFont="1"/>
    <xf numFmtId="0" fontId="14" fillId="0" borderId="22" xfId="4" applyFont="1" applyBorder="1"/>
    <xf numFmtId="6" fontId="9" fillId="0" borderId="20" xfId="4" applyNumberFormat="1" applyBorder="1"/>
    <xf numFmtId="6" fontId="9" fillId="0" borderId="0" xfId="4" applyNumberFormat="1" applyBorder="1"/>
    <xf numFmtId="8" fontId="9" fillId="0" borderId="0" xfId="4" applyNumberFormat="1" applyBorder="1"/>
    <xf numFmtId="12" fontId="9" fillId="0" borderId="0" xfId="4" applyNumberFormat="1" applyBorder="1"/>
    <xf numFmtId="0" fontId="9" fillId="0" borderId="30" xfId="4" applyBorder="1"/>
    <xf numFmtId="166" fontId="10" fillId="0" borderId="31" xfId="6" applyNumberFormat="1" applyFont="1" applyBorder="1"/>
    <xf numFmtId="0" fontId="9" fillId="0" borderId="20" xfId="4" applyFill="1" applyBorder="1"/>
    <xf numFmtId="0" fontId="9" fillId="0" borderId="21" xfId="4" applyBorder="1"/>
    <xf numFmtId="0" fontId="9" fillId="0" borderId="22" xfId="4" applyFill="1" applyBorder="1"/>
    <xf numFmtId="0" fontId="9" fillId="0" borderId="23" xfId="4" applyFill="1" applyBorder="1"/>
    <xf numFmtId="0" fontId="15" fillId="0" borderId="0" xfId="7" applyAlignment="1"/>
    <xf numFmtId="0" fontId="15" fillId="0" borderId="0" xfId="7" applyNumberFormat="1" applyAlignment="1"/>
    <xf numFmtId="0" fontId="15" fillId="0" borderId="19" xfId="7" applyBorder="1" applyAlignment="1"/>
    <xf numFmtId="0" fontId="15" fillId="0" borderId="20" xfId="7" applyBorder="1" applyAlignment="1"/>
    <xf numFmtId="0" fontId="15" fillId="0" borderId="20" xfId="7" applyNumberFormat="1" applyBorder="1" applyAlignment="1"/>
    <xf numFmtId="0" fontId="16" fillId="0" borderId="21" xfId="7" applyFont="1" applyBorder="1" applyAlignment="1"/>
    <xf numFmtId="0" fontId="15" fillId="0" borderId="22" xfId="7" applyBorder="1" applyAlignment="1"/>
    <xf numFmtId="0" fontId="15" fillId="0" borderId="0" xfId="7" applyBorder="1" applyAlignment="1"/>
    <xf numFmtId="0" fontId="15" fillId="0" borderId="0" xfId="7" applyNumberFormat="1" applyBorder="1" applyAlignment="1"/>
    <xf numFmtId="0" fontId="15" fillId="0" borderId="23" xfId="7" applyBorder="1" applyAlignment="1"/>
    <xf numFmtId="167" fontId="15" fillId="0" borderId="0" xfId="7" applyNumberFormat="1" applyBorder="1" applyAlignment="1"/>
    <xf numFmtId="0" fontId="15" fillId="6" borderId="22" xfId="7" applyFill="1" applyBorder="1" applyAlignment="1"/>
    <xf numFmtId="0" fontId="15" fillId="6" borderId="0" xfId="7" applyFill="1" applyBorder="1" applyAlignment="1"/>
    <xf numFmtId="0" fontId="15" fillId="6" borderId="0" xfId="7" applyNumberFormat="1" applyFill="1" applyBorder="1" applyAlignment="1"/>
    <xf numFmtId="0" fontId="15" fillId="6" borderId="23" xfId="7" applyFill="1" applyBorder="1" applyAlignment="1"/>
    <xf numFmtId="167" fontId="15" fillId="6" borderId="0" xfId="7" applyNumberFormat="1" applyFill="1" applyBorder="1" applyAlignment="1"/>
    <xf numFmtId="0" fontId="16" fillId="8" borderId="22" xfId="7" applyFont="1" applyFill="1" applyBorder="1" applyAlignment="1">
      <alignment horizontal="center"/>
    </xf>
    <xf numFmtId="0" fontId="16" fillId="8" borderId="0" xfId="7" applyFont="1" applyFill="1" applyBorder="1" applyAlignment="1">
      <alignment horizontal="center"/>
    </xf>
    <xf numFmtId="0" fontId="16" fillId="8" borderId="0" xfId="7" applyNumberFormat="1" applyFont="1" applyFill="1" applyBorder="1" applyAlignment="1">
      <alignment horizontal="center"/>
    </xf>
    <xf numFmtId="0" fontId="16" fillId="8" borderId="23" xfId="7" applyFont="1" applyFill="1" applyBorder="1" applyAlignment="1"/>
    <xf numFmtId="0" fontId="15" fillId="0" borderId="24" xfId="7" applyBorder="1" applyAlignment="1"/>
    <xf numFmtId="0" fontId="15" fillId="0" borderId="25" xfId="7" applyBorder="1" applyAlignment="1"/>
    <xf numFmtId="0" fontId="15" fillId="0" borderId="25" xfId="7" applyNumberFormat="1" applyBorder="1" applyAlignment="1"/>
    <xf numFmtId="0" fontId="16" fillId="0" borderId="26" xfId="7" applyFont="1" applyBorder="1" applyAlignment="1"/>
    <xf numFmtId="0" fontId="17" fillId="0" borderId="0" xfId="8"/>
    <xf numFmtId="0" fontId="17" fillId="0" borderId="0" xfId="8" applyFont="1" applyAlignment="1"/>
    <xf numFmtId="44" fontId="17" fillId="0" borderId="0" xfId="8" applyNumberFormat="1" applyFont="1" applyAlignment="1"/>
    <xf numFmtId="0" fontId="17" fillId="0" borderId="0" xfId="8" applyFont="1" applyAlignment="1">
      <alignment wrapText="1"/>
    </xf>
    <xf numFmtId="0" fontId="18" fillId="0" borderId="0" xfId="8" applyFont="1" applyAlignment="1">
      <alignment wrapText="1"/>
    </xf>
    <xf numFmtId="44" fontId="18" fillId="0" borderId="0" xfId="8" applyNumberFormat="1" applyFont="1"/>
    <xf numFmtId="168" fontId="17" fillId="0" borderId="0" xfId="8" applyNumberFormat="1"/>
    <xf numFmtId="6" fontId="19" fillId="0" borderId="0" xfId="8" applyNumberFormat="1" applyFont="1"/>
    <xf numFmtId="0" fontId="19" fillId="0" borderId="0" xfId="8" applyFont="1"/>
    <xf numFmtId="8" fontId="19" fillId="0" borderId="0" xfId="8" applyNumberFormat="1" applyFont="1"/>
    <xf numFmtId="0" fontId="18" fillId="0" borderId="0" xfId="8" applyFont="1" applyFill="1" applyBorder="1" applyAlignment="1">
      <alignment wrapText="1"/>
    </xf>
    <xf numFmtId="44" fontId="18" fillId="0" borderId="0" xfId="8" applyNumberFormat="1" applyFont="1" applyFill="1" applyBorder="1"/>
    <xf numFmtId="168" fontId="18" fillId="0" borderId="0" xfId="9" applyNumberFormat="1" applyFont="1" applyFill="1" applyBorder="1"/>
    <xf numFmtId="44" fontId="18" fillId="0" borderId="0" xfId="8" applyNumberFormat="1" applyFont="1" applyAlignment="1">
      <alignment wrapText="1"/>
    </xf>
    <xf numFmtId="6" fontId="18" fillId="0" borderId="0" xfId="8" applyNumberFormat="1" applyFont="1"/>
    <xf numFmtId="0" fontId="18" fillId="0" borderId="0" xfId="8" applyFont="1" applyBorder="1" applyAlignment="1">
      <alignment wrapText="1"/>
    </xf>
    <xf numFmtId="44" fontId="18" fillId="0" borderId="0" xfId="8" applyNumberFormat="1" applyFont="1" applyBorder="1"/>
    <xf numFmtId="0" fontId="17" fillId="0" borderId="0" xfId="8" applyFont="1" applyBorder="1" applyAlignment="1">
      <alignment wrapText="1"/>
    </xf>
    <xf numFmtId="0" fontId="18" fillId="11" borderId="32" xfId="8" applyFont="1" applyFill="1" applyBorder="1" applyAlignment="1">
      <alignment wrapText="1"/>
    </xf>
    <xf numFmtId="44" fontId="18" fillId="11" borderId="32" xfId="8" applyNumberFormat="1" applyFont="1" applyFill="1" applyBorder="1"/>
    <xf numFmtId="44" fontId="20" fillId="11" borderId="32" xfId="8" applyNumberFormat="1" applyFont="1" applyFill="1" applyBorder="1" applyAlignment="1"/>
    <xf numFmtId="0" fontId="20" fillId="11" borderId="32" xfId="8" applyFont="1" applyFill="1" applyBorder="1" applyAlignment="1">
      <alignment wrapText="1"/>
    </xf>
    <xf numFmtId="0" fontId="18" fillId="12" borderId="32" xfId="8" applyFont="1" applyFill="1" applyBorder="1" applyAlignment="1">
      <alignment wrapText="1"/>
    </xf>
    <xf numFmtId="44" fontId="18" fillId="12" borderId="32" xfId="8" applyNumberFormat="1" applyFont="1" applyFill="1" applyBorder="1" applyAlignment="1"/>
    <xf numFmtId="0" fontId="18" fillId="12" borderId="32" xfId="8" applyFont="1" applyFill="1" applyBorder="1" applyAlignment="1"/>
    <xf numFmtId="0" fontId="20" fillId="12" borderId="32" xfId="8" applyFont="1" applyFill="1" applyBorder="1" applyAlignment="1">
      <alignment wrapText="1"/>
    </xf>
    <xf numFmtId="0" fontId="18" fillId="13" borderId="32" xfId="8" applyFont="1" applyFill="1" applyBorder="1" applyAlignment="1">
      <alignment wrapText="1"/>
    </xf>
    <xf numFmtId="44" fontId="18" fillId="13" borderId="32" xfId="8" applyNumberFormat="1" applyFont="1" applyFill="1" applyBorder="1"/>
    <xf numFmtId="44" fontId="18" fillId="13" borderId="32" xfId="8" applyNumberFormat="1" applyFont="1" applyFill="1" applyBorder="1" applyAlignment="1"/>
    <xf numFmtId="0" fontId="20" fillId="13" borderId="32" xfId="8" applyFont="1" applyFill="1" applyBorder="1" applyAlignment="1">
      <alignment wrapText="1"/>
    </xf>
    <xf numFmtId="0" fontId="18" fillId="14" borderId="32" xfId="8" applyFont="1" applyFill="1" applyBorder="1" applyAlignment="1">
      <alignment wrapText="1"/>
    </xf>
    <xf numFmtId="44" fontId="18" fillId="14" borderId="32" xfId="8" applyNumberFormat="1" applyFont="1" applyFill="1" applyBorder="1"/>
    <xf numFmtId="44" fontId="18" fillId="14" borderId="32" xfId="8" applyNumberFormat="1" applyFont="1" applyFill="1" applyBorder="1" applyAlignment="1"/>
    <xf numFmtId="0" fontId="20" fillId="14" borderId="32" xfId="8" applyFont="1" applyFill="1" applyBorder="1" applyAlignment="1">
      <alignment wrapText="1"/>
    </xf>
    <xf numFmtId="44" fontId="18" fillId="11" borderId="32" xfId="8" applyNumberFormat="1" applyFont="1" applyFill="1" applyBorder="1" applyAlignment="1"/>
    <xf numFmtId="0" fontId="18" fillId="15" borderId="32" xfId="8" applyFont="1" applyFill="1" applyBorder="1" applyAlignment="1">
      <alignment wrapText="1"/>
    </xf>
    <xf numFmtId="44" fontId="18" fillId="15" borderId="32" xfId="8" applyNumberFormat="1" applyFont="1" applyFill="1" applyBorder="1" applyAlignment="1"/>
    <xf numFmtId="44" fontId="18" fillId="15" borderId="32" xfId="8" applyNumberFormat="1" applyFont="1" applyFill="1" applyBorder="1"/>
    <xf numFmtId="44" fontId="18" fillId="15" borderId="32" xfId="8" applyNumberFormat="1" applyFont="1" applyFill="1" applyBorder="1" applyAlignment="1">
      <alignment wrapText="1"/>
    </xf>
    <xf numFmtId="0" fontId="20" fillId="15" borderId="32" xfId="8" applyFont="1" applyFill="1" applyBorder="1" applyAlignment="1">
      <alignment wrapText="1"/>
    </xf>
    <xf numFmtId="0" fontId="21" fillId="15" borderId="32" xfId="8" applyFont="1" applyFill="1" applyBorder="1" applyAlignment="1">
      <alignment wrapText="1"/>
    </xf>
    <xf numFmtId="0" fontId="1" fillId="0" borderId="0" xfId="10"/>
    <xf numFmtId="169" fontId="0" fillId="0" borderId="0" xfId="11" applyNumberFormat="1" applyFont="1"/>
    <xf numFmtId="0" fontId="7" fillId="0" borderId="0" xfId="10" applyFont="1"/>
    <xf numFmtId="0" fontId="1" fillId="4" borderId="0" xfId="3"/>
    <xf numFmtId="0" fontId="9" fillId="0" borderId="0" xfId="4" applyAlignment="1">
      <alignment wrapText="1"/>
    </xf>
    <xf numFmtId="0" fontId="9" fillId="0" borderId="19" xfId="4" applyBorder="1" applyAlignment="1">
      <alignment wrapText="1"/>
    </xf>
    <xf numFmtId="169" fontId="0" fillId="0" borderId="20" xfId="6" applyNumberFormat="1" applyFont="1" applyBorder="1"/>
    <xf numFmtId="0" fontId="9" fillId="0" borderId="22" xfId="4" applyBorder="1" applyAlignment="1">
      <alignment wrapText="1"/>
    </xf>
    <xf numFmtId="0" fontId="9" fillId="6" borderId="22" xfId="4" applyFill="1" applyBorder="1" applyAlignment="1">
      <alignment wrapText="1"/>
    </xf>
    <xf numFmtId="0" fontId="11" fillId="8" borderId="22" xfId="4" applyFont="1" applyFill="1" applyBorder="1" applyAlignment="1">
      <alignment horizontal="center" wrapText="1"/>
    </xf>
    <xf numFmtId="0" fontId="9" fillId="0" borderId="24" xfId="4" applyBorder="1" applyAlignment="1">
      <alignment wrapText="1"/>
    </xf>
    <xf numFmtId="0" fontId="24" fillId="0" borderId="35" xfId="5" applyFont="1" applyBorder="1" applyAlignment="1"/>
    <xf numFmtId="0" fontId="24" fillId="0" borderId="38" xfId="5" applyFont="1" applyBorder="1" applyAlignment="1"/>
    <xf numFmtId="0" fontId="23" fillId="0" borderId="36" xfId="5" applyFont="1" applyBorder="1" applyAlignment="1"/>
    <xf numFmtId="0" fontId="23" fillId="0" borderId="37" xfId="5" applyFont="1" applyBorder="1" applyAlignment="1"/>
    <xf numFmtId="0" fontId="23" fillId="0" borderId="39" xfId="5" applyFont="1" applyBorder="1" applyAlignment="1"/>
    <xf numFmtId="0" fontId="23" fillId="0" borderId="0" xfId="5" applyFont="1" applyAlignment="1"/>
    <xf numFmtId="0" fontId="23" fillId="0" borderId="0" xfId="5" applyFont="1" applyBorder="1" applyAlignment="1"/>
    <xf numFmtId="0" fontId="23" fillId="0" borderId="0" xfId="5" applyFont="1" applyAlignment="1">
      <alignment horizontal="right"/>
    </xf>
    <xf numFmtId="0" fontId="23" fillId="0" borderId="40" xfId="5" applyFont="1" applyBorder="1" applyAlignment="1"/>
    <xf numFmtId="0" fontId="25" fillId="17" borderId="41" xfId="5" applyFont="1" applyFill="1" applyBorder="1" applyAlignment="1">
      <alignment horizontal="right"/>
    </xf>
    <xf numFmtId="0" fontId="23" fillId="0" borderId="42" xfId="5" applyFont="1" applyBorder="1" applyAlignment="1"/>
    <xf numFmtId="0" fontId="23" fillId="0" borderId="0" xfId="5" applyFont="1" applyBorder="1" applyAlignment="1">
      <alignment horizontal="right"/>
    </xf>
    <xf numFmtId="0" fontId="23" fillId="0" borderId="43" xfId="5" applyFont="1" applyBorder="1" applyAlignment="1"/>
    <xf numFmtId="0" fontId="24" fillId="0" borderId="39" xfId="5" applyFont="1" applyBorder="1" applyAlignment="1"/>
    <xf numFmtId="0" fontId="24" fillId="0" borderId="0" xfId="5" applyFont="1" applyAlignment="1"/>
    <xf numFmtId="170" fontId="10" fillId="18" borderId="0" xfId="4" applyNumberFormat="1" applyFont="1" applyFill="1" applyBorder="1"/>
    <xf numFmtId="0" fontId="9" fillId="18" borderId="0" xfId="4" applyFill="1"/>
    <xf numFmtId="0" fontId="10" fillId="18" borderId="0" xfId="4" applyFont="1" applyFill="1"/>
    <xf numFmtId="0" fontId="14" fillId="0" borderId="21" xfId="4" applyFont="1" applyBorder="1"/>
    <xf numFmtId="0" fontId="9" fillId="18" borderId="0" xfId="4" applyFill="1" applyBorder="1"/>
    <xf numFmtId="0" fontId="9" fillId="18" borderId="0" xfId="4" applyFont="1" applyFill="1" applyBorder="1"/>
    <xf numFmtId="0" fontId="14" fillId="18" borderId="23" xfId="4" applyFont="1" applyFill="1" applyBorder="1"/>
    <xf numFmtId="0" fontId="23" fillId="0" borderId="0" xfId="4" applyFont="1" applyBorder="1" applyAlignment="1"/>
    <xf numFmtId="0" fontId="23" fillId="0" borderId="0" xfId="4" applyFont="1" applyAlignment="1"/>
    <xf numFmtId="0" fontId="23" fillId="0" borderId="0" xfId="4" applyFont="1" applyFill="1" applyAlignment="1"/>
    <xf numFmtId="0" fontId="26" fillId="0" borderId="0" xfId="4" applyFont="1" applyFill="1" applyAlignment="1"/>
    <xf numFmtId="0" fontId="9" fillId="0" borderId="0" xfId="4" applyFill="1"/>
    <xf numFmtId="0" fontId="23" fillId="18" borderId="0" xfId="4" applyFont="1" applyFill="1" applyAlignment="1"/>
    <xf numFmtId="0" fontId="9" fillId="18" borderId="23" xfId="4" applyFill="1" applyBorder="1"/>
    <xf numFmtId="44" fontId="9" fillId="0" borderId="0" xfId="1" applyFont="1" applyBorder="1"/>
    <xf numFmtId="44" fontId="9" fillId="0" borderId="0" xfId="1" applyFont="1" applyFill="1" applyBorder="1"/>
    <xf numFmtId="0" fontId="27" fillId="0" borderId="0" xfId="4" applyFont="1"/>
    <xf numFmtId="0" fontId="28" fillId="0" borderId="0" xfId="4" applyFont="1"/>
    <xf numFmtId="0" fontId="7" fillId="0" borderId="0" xfId="4" applyFont="1"/>
    <xf numFmtId="2" fontId="9" fillId="0" borderId="0" xfId="4" applyNumberFormat="1"/>
    <xf numFmtId="0" fontId="29" fillId="8" borderId="23" xfId="4" applyFont="1" applyFill="1" applyBorder="1"/>
    <xf numFmtId="0" fontId="27" fillId="0" borderId="0" xfId="4" applyFont="1" applyAlignment="1">
      <alignment horizontal="left"/>
    </xf>
    <xf numFmtId="0" fontId="14" fillId="0" borderId="0" xfId="4" applyFont="1" applyFill="1" applyBorder="1"/>
    <xf numFmtId="0" fontId="9" fillId="0" borderId="0" xfId="4" applyFont="1" applyAlignment="1">
      <alignment horizontal="left"/>
    </xf>
    <xf numFmtId="0" fontId="14" fillId="0" borderId="0" xfId="4" applyFont="1"/>
    <xf numFmtId="0" fontId="14" fillId="6" borderId="23" xfId="4" applyFont="1" applyFill="1" applyBorder="1"/>
    <xf numFmtId="0" fontId="9" fillId="0" borderId="0" xfId="4" applyFont="1" applyAlignment="1">
      <alignment horizontal="right"/>
    </xf>
    <xf numFmtId="169" fontId="0" fillId="0" borderId="0" xfId="6" applyNumberFormat="1" applyFont="1"/>
    <xf numFmtId="0" fontId="9" fillId="0" borderId="0" xfId="4" applyAlignment="1">
      <alignment horizontal="right"/>
    </xf>
    <xf numFmtId="169" fontId="0" fillId="0" borderId="0" xfId="6" applyNumberFormat="1" applyFont="1" applyAlignment="1">
      <alignment horizontal="right"/>
    </xf>
    <xf numFmtId="0" fontId="14" fillId="19" borderId="0" xfId="4" applyFont="1" applyFill="1"/>
    <xf numFmtId="0" fontId="9" fillId="19" borderId="0" xfId="4" applyFill="1"/>
    <xf numFmtId="0" fontId="9" fillId="19" borderId="0" xfId="4" applyFill="1" applyAlignment="1">
      <alignment horizontal="right"/>
    </xf>
    <xf numFmtId="0" fontId="9" fillId="19" borderId="0" xfId="4" applyFont="1" applyFill="1" applyAlignment="1">
      <alignment horizontal="left"/>
    </xf>
    <xf numFmtId="0" fontId="7" fillId="19" borderId="0" xfId="4" applyFont="1" applyFill="1"/>
    <xf numFmtId="169" fontId="0" fillId="19" borderId="0" xfId="6" applyNumberFormat="1" applyFont="1" applyFill="1"/>
    <xf numFmtId="0" fontId="0" fillId="19" borderId="0" xfId="6" applyNumberFormat="1" applyFont="1" applyFill="1"/>
    <xf numFmtId="44" fontId="0" fillId="19" borderId="0" xfId="6" applyNumberFormat="1" applyFont="1" applyFill="1"/>
    <xf numFmtId="0" fontId="9" fillId="19" borderId="0" xfId="4" applyFont="1" applyFill="1" applyAlignment="1">
      <alignment horizontal="right"/>
    </xf>
    <xf numFmtId="0" fontId="9" fillId="19" borderId="0" xfId="4" applyFont="1" applyFill="1"/>
    <xf numFmtId="0" fontId="14" fillId="0" borderId="0" xfId="4" applyFont="1" applyFill="1"/>
    <xf numFmtId="169" fontId="0" fillId="0" borderId="0" xfId="6" applyNumberFormat="1" applyFont="1" applyFill="1"/>
    <xf numFmtId="44" fontId="0" fillId="0" borderId="0" xfId="6" applyNumberFormat="1" applyFont="1" applyFill="1"/>
    <xf numFmtId="0" fontId="14" fillId="0" borderId="0" xfId="4" applyFont="1" applyFill="1" applyAlignment="1">
      <alignment horizontal="right"/>
    </xf>
    <xf numFmtId="0" fontId="9" fillId="0" borderId="0" xfId="4" applyFont="1" applyFill="1" applyAlignment="1">
      <alignment horizontal="right"/>
    </xf>
    <xf numFmtId="44" fontId="9" fillId="0" borderId="0" xfId="4" applyNumberFormat="1"/>
    <xf numFmtId="169" fontId="9" fillId="0" borderId="0" xfId="4" applyNumberFormat="1"/>
    <xf numFmtId="0" fontId="0" fillId="0" borderId="0" xfId="6" applyNumberFormat="1" applyFont="1" applyFill="1"/>
    <xf numFmtId="169" fontId="14" fillId="0" borderId="0" xfId="6" applyNumberFormat="1" applyFont="1" applyFill="1"/>
    <xf numFmtId="0" fontId="10" fillId="6" borderId="23" xfId="4" applyFont="1" applyFill="1" applyBorder="1"/>
    <xf numFmtId="0" fontId="9" fillId="20" borderId="23" xfId="4" applyFill="1" applyBorder="1"/>
    <xf numFmtId="44" fontId="9" fillId="20" borderId="0" xfId="1" applyFont="1" applyFill="1" applyBorder="1"/>
    <xf numFmtId="0" fontId="9" fillId="20" borderId="0" xfId="4" applyFill="1" applyBorder="1"/>
    <xf numFmtId="0" fontId="9" fillId="20" borderId="22" xfId="4" applyFill="1" applyBorder="1"/>
    <xf numFmtId="0" fontId="9" fillId="0" borderId="23" xfId="4" applyBorder="1" applyAlignment="1">
      <alignment horizontal="right"/>
    </xf>
    <xf numFmtId="0" fontId="9" fillId="0" borderId="0" xfId="4" applyBorder="1" applyAlignment="1">
      <alignment horizontal="right"/>
    </xf>
    <xf numFmtId="0" fontId="9" fillId="0" borderId="0" xfId="4" applyNumberFormat="1" applyAlignment="1">
      <alignment wrapText="1"/>
    </xf>
    <xf numFmtId="0" fontId="7" fillId="0" borderId="0" xfId="4" applyFont="1" applyAlignment="1">
      <alignment horizontal="left" indent="2"/>
    </xf>
    <xf numFmtId="0" fontId="14" fillId="21" borderId="23" xfId="4" applyFont="1" applyFill="1" applyBorder="1"/>
    <xf numFmtId="44" fontId="10" fillId="0" borderId="0" xfId="1" applyFont="1" applyBorder="1"/>
    <xf numFmtId="0" fontId="10" fillId="0" borderId="0" xfId="4" applyFont="1" applyAlignment="1">
      <alignment horizontal="left" indent="2"/>
    </xf>
    <xf numFmtId="0" fontId="9" fillId="0" borderId="0" xfId="4" applyAlignment="1">
      <alignment horizontal="left" indent="4"/>
    </xf>
    <xf numFmtId="0" fontId="14" fillId="22" borderId="23" xfId="4" applyFont="1" applyFill="1" applyBorder="1"/>
    <xf numFmtId="44" fontId="9" fillId="22" borderId="0" xfId="1" applyFont="1" applyFill="1" applyBorder="1"/>
    <xf numFmtId="0" fontId="10" fillId="7" borderId="23" xfId="4" applyFont="1" applyFill="1" applyBorder="1"/>
    <xf numFmtId="0" fontId="10" fillId="7" borderId="0" xfId="4" applyFont="1" applyFill="1" applyBorder="1"/>
    <xf numFmtId="44" fontId="10" fillId="7" borderId="0" xfId="4" applyNumberFormat="1" applyFont="1" applyFill="1" applyBorder="1"/>
    <xf numFmtId="0" fontId="10" fillId="6" borderId="0" xfId="4" applyFont="1" applyFill="1" applyBorder="1"/>
    <xf numFmtId="44" fontId="10" fillId="6" borderId="0" xfId="4" applyNumberFormat="1" applyFont="1" applyFill="1" applyBorder="1"/>
    <xf numFmtId="0" fontId="10" fillId="6" borderId="46" xfId="4" applyFont="1" applyFill="1" applyBorder="1"/>
    <xf numFmtId="0" fontId="10" fillId="6" borderId="47" xfId="4" applyFont="1" applyFill="1" applyBorder="1"/>
    <xf numFmtId="44" fontId="10" fillId="6" borderId="47" xfId="4" applyNumberFormat="1" applyFont="1" applyFill="1" applyBorder="1"/>
    <xf numFmtId="0" fontId="9" fillId="6" borderId="48" xfId="4" applyFill="1" applyBorder="1"/>
    <xf numFmtId="0" fontId="9" fillId="0" borderId="49" xfId="4" applyBorder="1"/>
    <xf numFmtId="0" fontId="9" fillId="0" borderId="50" xfId="4" applyBorder="1"/>
    <xf numFmtId="0" fontId="9" fillId="0" borderId="51" xfId="4" applyBorder="1"/>
    <xf numFmtId="44" fontId="9" fillId="0" borderId="52" xfId="1" applyFont="1" applyFill="1" applyBorder="1"/>
    <xf numFmtId="0" fontId="9" fillId="0" borderId="53" xfId="4" applyBorder="1"/>
    <xf numFmtId="0" fontId="9" fillId="0" borderId="49" xfId="4" applyBorder="1" applyAlignment="1">
      <alignment horizontal="left"/>
    </xf>
    <xf numFmtId="44" fontId="9" fillId="0" borderId="52" xfId="1" applyFont="1" applyBorder="1"/>
    <xf numFmtId="44" fontId="10" fillId="5" borderId="20" xfId="4" applyNumberFormat="1" applyFont="1" applyFill="1" applyBorder="1"/>
    <xf numFmtId="0" fontId="9" fillId="0" borderId="0" xfId="4" applyBorder="1" applyAlignment="1">
      <alignment horizontal="center"/>
    </xf>
    <xf numFmtId="0" fontId="9" fillId="0" borderId="0" xfId="4" applyFill="1" applyBorder="1" applyAlignment="1">
      <alignment horizontal="center"/>
    </xf>
    <xf numFmtId="0" fontId="9" fillId="22" borderId="0" xfId="4" applyFill="1" applyBorder="1" applyAlignment="1">
      <alignment horizontal="center"/>
    </xf>
    <xf numFmtId="0" fontId="9" fillId="0" borderId="25" xfId="4" applyBorder="1" applyAlignment="1">
      <alignment horizontal="center"/>
    </xf>
    <xf numFmtId="0" fontId="9" fillId="20" borderId="0" xfId="4" applyFill="1" applyBorder="1" applyAlignment="1">
      <alignment horizontal="center"/>
    </xf>
    <xf numFmtId="0" fontId="10" fillId="6" borderId="47" xfId="4" applyFont="1" applyFill="1" applyBorder="1" applyAlignment="1">
      <alignment horizontal="center"/>
    </xf>
    <xf numFmtId="0" fontId="9" fillId="0" borderId="52" xfId="4" applyFill="1" applyBorder="1" applyAlignment="1">
      <alignment horizontal="center"/>
    </xf>
    <xf numFmtId="0" fontId="9" fillId="0" borderId="52" xfId="4" applyBorder="1" applyAlignment="1">
      <alignment horizontal="center"/>
    </xf>
    <xf numFmtId="0" fontId="10" fillId="7" borderId="0" xfId="4" applyFont="1" applyFill="1" applyBorder="1" applyAlignment="1">
      <alignment horizontal="center"/>
    </xf>
    <xf numFmtId="0" fontId="10" fillId="6" borderId="0" xfId="4" applyFont="1" applyFill="1" applyBorder="1" applyAlignment="1">
      <alignment horizontal="center"/>
    </xf>
    <xf numFmtId="0" fontId="9" fillId="0" borderId="0" xfId="4" applyAlignment="1">
      <alignment horizontal="center"/>
    </xf>
    <xf numFmtId="44" fontId="10" fillId="0" borderId="56" xfId="1" applyFont="1" applyBorder="1"/>
    <xf numFmtId="0" fontId="10" fillId="5" borderId="23" xfId="4" applyFont="1" applyFill="1" applyBorder="1"/>
    <xf numFmtId="0" fontId="9" fillId="5" borderId="0" xfId="4" applyFill="1" applyBorder="1"/>
    <xf numFmtId="0" fontId="9" fillId="5" borderId="0" xfId="4" applyFill="1" applyBorder="1" applyAlignment="1">
      <alignment horizontal="center"/>
    </xf>
    <xf numFmtId="44" fontId="10" fillId="5" borderId="0" xfId="4" applyNumberFormat="1" applyFont="1" applyFill="1" applyBorder="1"/>
    <xf numFmtId="44" fontId="9" fillId="0" borderId="45" xfId="1" applyFont="1" applyBorder="1"/>
    <xf numFmtId="0" fontId="30" fillId="0" borderId="22" xfId="4" applyFont="1" applyBorder="1"/>
    <xf numFmtId="0" fontId="9" fillId="0" borderId="0" xfId="4" applyNumberFormat="1" applyAlignment="1">
      <alignment wrapText="1"/>
    </xf>
    <xf numFmtId="0" fontId="10" fillId="0" borderId="54" xfId="4" applyFont="1" applyBorder="1" applyAlignment="1">
      <alignment horizontal="right"/>
    </xf>
    <xf numFmtId="0" fontId="10" fillId="0" borderId="55" xfId="4" applyFont="1" applyBorder="1" applyAlignment="1">
      <alignment horizontal="right"/>
    </xf>
    <xf numFmtId="0" fontId="10" fillId="0" borderId="56" xfId="4" applyFont="1" applyBorder="1" applyAlignment="1">
      <alignment horizontal="right"/>
    </xf>
    <xf numFmtId="0" fontId="9" fillId="0" borderId="54" xfId="4" applyBorder="1" applyAlignment="1">
      <alignment horizontal="right"/>
    </xf>
    <xf numFmtId="0" fontId="9" fillId="0" borderId="55" xfId="4" applyBorder="1" applyAlignment="1">
      <alignment horizontal="right"/>
    </xf>
    <xf numFmtId="0" fontId="9" fillId="0" borderId="56" xfId="4" applyBorder="1" applyAlignment="1">
      <alignment horizontal="right"/>
    </xf>
    <xf numFmtId="0" fontId="9" fillId="0" borderId="51" xfId="4" applyBorder="1" applyAlignment="1">
      <alignment horizontal="right"/>
    </xf>
    <xf numFmtId="0" fontId="9" fillId="0" borderId="52" xfId="4" applyBorder="1" applyAlignment="1">
      <alignment horizontal="right"/>
    </xf>
    <xf numFmtId="0" fontId="23" fillId="16" borderId="34" xfId="5" applyFont="1" applyFill="1" applyBorder="1" applyAlignment="1">
      <alignment horizontal="center"/>
    </xf>
    <xf numFmtId="0" fontId="23" fillId="0" borderId="34" xfId="5" applyFont="1" applyBorder="1"/>
    <xf numFmtId="0" fontId="23" fillId="0" borderId="33" xfId="5" applyFont="1" applyBorder="1"/>
    <xf numFmtId="0" fontId="24" fillId="0" borderId="28" xfId="5" applyFont="1" applyBorder="1" applyAlignment="1">
      <alignment horizontal="center"/>
    </xf>
    <xf numFmtId="0" fontId="23" fillId="0" borderId="28" xfId="5" applyFont="1" applyBorder="1"/>
    <xf numFmtId="0" fontId="23" fillId="0" borderId="44" xfId="5" applyFont="1" applyBorder="1"/>
    <xf numFmtId="0" fontId="23" fillId="0" borderId="37" xfId="5" applyFont="1" applyBorder="1" applyAlignment="1">
      <alignment horizontal="center"/>
    </xf>
    <xf numFmtId="0" fontId="23" fillId="0" borderId="36" xfId="5" applyFont="1" applyBorder="1"/>
    <xf numFmtId="0" fontId="23" fillId="0" borderId="37" xfId="5" applyFont="1" applyBorder="1"/>
    <xf numFmtId="0" fontId="4" fillId="0" borderId="17" xfId="0" applyFont="1" applyBorder="1" applyAlignment="1">
      <alignment horizontal="center" wrapText="1" readingOrder="1"/>
    </xf>
    <xf numFmtId="0" fontId="4" fillId="0" borderId="18" xfId="0" applyFont="1" applyBorder="1" applyAlignment="1">
      <alignment horizontal="center" wrapText="1" readingOrder="1"/>
    </xf>
    <xf numFmtId="0" fontId="0" fillId="0" borderId="12" xfId="0" applyFont="1" applyBorder="1" applyAlignment="1">
      <alignment horizontal="left" vertical="top" wrapText="1" readingOrder="1"/>
    </xf>
    <xf numFmtId="0" fontId="3" fillId="0" borderId="13" xfId="0" applyFont="1" applyBorder="1"/>
    <xf numFmtId="0" fontId="3" fillId="0" borderId="14" xfId="0" applyFont="1" applyBorder="1"/>
    <xf numFmtId="0" fontId="3" fillId="0" borderId="15" xfId="0" applyFont="1" applyBorder="1"/>
    <xf numFmtId="0" fontId="0" fillId="0" borderId="0" xfId="0" applyFont="1" applyAlignment="1"/>
    <xf numFmtId="0" fontId="3" fillId="0" borderId="5" xfId="0" applyFont="1" applyBorder="1"/>
    <xf numFmtId="0" fontId="2" fillId="2" borderId="1" xfId="0" applyFont="1" applyFill="1" applyBorder="1" applyAlignment="1">
      <alignment horizontal="center" wrapText="1" readingOrder="1"/>
    </xf>
    <xf numFmtId="0" fontId="3" fillId="0" borderId="2" xfId="0" applyFont="1" applyBorder="1"/>
    <xf numFmtId="0" fontId="3" fillId="0" borderId="3" xfId="0" applyFont="1" applyBorder="1"/>
    <xf numFmtId="0" fontId="3" fillId="0" borderId="4" xfId="0" applyFont="1" applyBorder="1"/>
    <xf numFmtId="0" fontId="3" fillId="0" borderId="6" xfId="0" applyFont="1" applyBorder="1"/>
    <xf numFmtId="0" fontId="3" fillId="0" borderId="7" xfId="0" applyFont="1" applyBorder="1"/>
    <xf numFmtId="0" fontId="3" fillId="0" borderId="8" xfId="0" applyFont="1" applyBorder="1"/>
    <xf numFmtId="0" fontId="9" fillId="0" borderId="0" xfId="5" applyFont="1" applyAlignment="1">
      <alignment wrapText="1"/>
    </xf>
    <xf numFmtId="0" fontId="12" fillId="0" borderId="0" xfId="5" applyFont="1" applyAlignment="1"/>
    <xf numFmtId="0" fontId="15" fillId="0" borderId="0" xfId="7" applyNumberFormat="1" applyAlignment="1">
      <alignment wrapText="1"/>
    </xf>
    <xf numFmtId="0" fontId="22" fillId="3" borderId="0" xfId="2" applyFont="1" applyAlignment="1">
      <alignment horizontal="center"/>
    </xf>
    <xf numFmtId="0" fontId="9" fillId="0" borderId="22" xfId="4" applyBorder="1" applyAlignment="1">
      <alignment horizontal="center" wrapText="1"/>
    </xf>
    <xf numFmtId="0" fontId="10" fillId="0" borderId="23" xfId="4" applyFont="1" applyFill="1" applyBorder="1"/>
    <xf numFmtId="0" fontId="9" fillId="0" borderId="0" xfId="4" applyFont="1" applyFill="1" applyBorder="1" applyAlignment="1">
      <alignment horizontal="center"/>
    </xf>
    <xf numFmtId="0" fontId="9" fillId="0" borderId="22" xfId="4" applyFont="1" applyFill="1" applyBorder="1" applyAlignment="1">
      <alignment wrapText="1"/>
    </xf>
    <xf numFmtId="0" fontId="10" fillId="0" borderId="23" xfId="4" applyFont="1" applyFill="1" applyBorder="1" applyAlignment="1">
      <alignment wrapText="1"/>
    </xf>
    <xf numFmtId="0" fontId="9" fillId="0" borderId="45" xfId="0" applyFont="1" applyFill="1" applyBorder="1" applyAlignment="1">
      <alignment vertical="center" wrapText="1"/>
    </xf>
  </cellXfs>
  <cellStyles count="12">
    <cellStyle name="40% - Accent3" xfId="3" builtinId="39"/>
    <cellStyle name="Accent3" xfId="2" builtinId="37"/>
    <cellStyle name="Currency" xfId="1" builtinId="4"/>
    <cellStyle name="Currency 2" xfId="6" xr:uid="{00000000-0005-0000-0000-000003000000}"/>
    <cellStyle name="Currency 3" xfId="9" xr:uid="{00000000-0005-0000-0000-000004000000}"/>
    <cellStyle name="Currency 4" xfId="11" xr:uid="{00000000-0005-0000-0000-000005000000}"/>
    <cellStyle name="Normal" xfId="0" builtinId="0"/>
    <cellStyle name="Normal 2" xfId="4" xr:uid="{00000000-0005-0000-0000-000007000000}"/>
    <cellStyle name="Normal 3" xfId="5" xr:uid="{00000000-0005-0000-0000-000008000000}"/>
    <cellStyle name="Normal 4" xfId="7" xr:uid="{00000000-0005-0000-0000-000009000000}"/>
    <cellStyle name="Normal 5" xfId="8" xr:uid="{00000000-0005-0000-0000-00000A000000}"/>
    <cellStyle name="Normal 6" xfId="10"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7"/>
  <sheetViews>
    <sheetView tabSelected="1" workbookViewId="0">
      <selection activeCell="A8" sqref="A8:F8"/>
    </sheetView>
  </sheetViews>
  <sheetFormatPr defaultColWidth="12.5546875" defaultRowHeight="12.6"/>
  <cols>
    <col min="1" max="1" width="32.6640625" style="22" customWidth="1"/>
    <col min="2" max="2" width="12.5546875" style="22" bestFit="1" customWidth="1"/>
    <col min="3" max="3" width="9.44140625" style="269" bestFit="1" customWidth="1"/>
    <col min="4" max="4" width="13.88671875" style="22" bestFit="1" customWidth="1"/>
    <col min="5" max="5" width="24.44140625" style="22" bestFit="1" customWidth="1"/>
    <col min="6" max="6" width="53.44140625" style="22" customWidth="1"/>
    <col min="7" max="7" width="11.88671875" style="22" customWidth="1"/>
    <col min="8" max="16384" width="12.5546875" style="22"/>
  </cols>
  <sheetData>
    <row r="1" spans="1:6">
      <c r="A1" s="42" t="s">
        <v>403</v>
      </c>
      <c r="B1" s="41"/>
      <c r="C1" s="262"/>
      <c r="D1" s="41"/>
      <c r="E1" s="41"/>
      <c r="F1" s="40"/>
    </row>
    <row r="2" spans="1:6">
      <c r="A2" s="28"/>
      <c r="B2" s="27"/>
      <c r="C2" s="259"/>
      <c r="D2" s="27"/>
      <c r="E2" s="27"/>
      <c r="F2" s="26"/>
    </row>
    <row r="3" spans="1:6">
      <c r="A3" s="39" t="s">
        <v>485</v>
      </c>
      <c r="B3" s="38" t="s">
        <v>486</v>
      </c>
      <c r="C3" s="38" t="s">
        <v>52</v>
      </c>
      <c r="D3" s="38" t="s">
        <v>21</v>
      </c>
      <c r="E3" s="38"/>
      <c r="F3" s="37" t="s">
        <v>51</v>
      </c>
    </row>
    <row r="4" spans="1:6">
      <c r="A4" s="28" t="s">
        <v>488</v>
      </c>
      <c r="B4" s="192">
        <v>0</v>
      </c>
      <c r="C4" s="259">
        <v>1</v>
      </c>
      <c r="D4" s="192">
        <f t="shared" ref="D4:D13" si="0">B4*C4</f>
        <v>0</v>
      </c>
      <c r="E4" s="192"/>
      <c r="F4" s="26"/>
    </row>
    <row r="5" spans="1:6">
      <c r="A5" s="28" t="s">
        <v>489</v>
      </c>
      <c r="B5" s="192">
        <v>1500</v>
      </c>
      <c r="C5" s="259">
        <v>1</v>
      </c>
      <c r="D5" s="192">
        <f t="shared" si="0"/>
        <v>1500</v>
      </c>
      <c r="E5" s="192"/>
      <c r="F5" s="26"/>
    </row>
    <row r="6" spans="1:6">
      <c r="A6" s="73" t="s">
        <v>492</v>
      </c>
      <c r="B6" s="192">
        <v>223.48</v>
      </c>
      <c r="C6" s="259">
        <v>1</v>
      </c>
      <c r="D6" s="192">
        <f t="shared" si="0"/>
        <v>223.48</v>
      </c>
      <c r="E6" s="192"/>
      <c r="F6" s="76" t="s">
        <v>509</v>
      </c>
    </row>
    <row r="7" spans="1:6" ht="13.2" thickBot="1">
      <c r="A7" s="73" t="s">
        <v>495</v>
      </c>
      <c r="B7" s="192">
        <v>1784.45</v>
      </c>
      <c r="C7" s="259">
        <v>1</v>
      </c>
      <c r="D7" s="192">
        <v>1784.45</v>
      </c>
      <c r="E7" s="192"/>
      <c r="F7" s="276" t="s">
        <v>521</v>
      </c>
    </row>
    <row r="8" spans="1:6" ht="51" thickBot="1">
      <c r="A8" s="318" t="s">
        <v>527</v>
      </c>
      <c r="B8" s="193">
        <v>0</v>
      </c>
      <c r="C8" s="316">
        <v>1</v>
      </c>
      <c r="D8" s="193">
        <f t="shared" ref="D8" si="1">B8*C8</f>
        <v>0</v>
      </c>
      <c r="E8" s="193"/>
      <c r="F8" s="319" t="s">
        <v>525</v>
      </c>
    </row>
    <row r="9" spans="1:6">
      <c r="A9" s="73" t="s">
        <v>493</v>
      </c>
      <c r="B9" s="193">
        <v>0</v>
      </c>
      <c r="C9" s="260">
        <v>1</v>
      </c>
      <c r="D9" s="193">
        <f t="shared" si="0"/>
        <v>0</v>
      </c>
      <c r="E9" s="193"/>
      <c r="F9" s="26"/>
    </row>
    <row r="10" spans="1:6">
      <c r="A10" s="86" t="s">
        <v>490</v>
      </c>
      <c r="B10" s="193">
        <v>0</v>
      </c>
      <c r="C10" s="260">
        <v>1</v>
      </c>
      <c r="D10" s="193">
        <f t="shared" ref="D10" si="2">B10*C10</f>
        <v>0</v>
      </c>
      <c r="E10" s="193"/>
      <c r="F10" s="85"/>
    </row>
    <row r="11" spans="1:6" ht="25.2">
      <c r="A11" s="315" t="s">
        <v>524</v>
      </c>
      <c r="B11" s="193">
        <v>0</v>
      </c>
      <c r="C11" s="316">
        <v>1</v>
      </c>
      <c r="D11" s="193">
        <f t="shared" si="0"/>
        <v>0</v>
      </c>
      <c r="E11" s="193"/>
      <c r="F11" s="317" t="s">
        <v>526</v>
      </c>
    </row>
    <row r="12" spans="1:6">
      <c r="A12" s="28"/>
      <c r="B12" s="192">
        <v>0</v>
      </c>
      <c r="C12" s="259">
        <v>1</v>
      </c>
      <c r="D12" s="192">
        <f t="shared" ref="D12" si="3">B12*C12</f>
        <v>0</v>
      </c>
      <c r="E12" s="192"/>
      <c r="F12" s="26"/>
    </row>
    <row r="13" spans="1:6">
      <c r="A13" s="240" t="s">
        <v>494</v>
      </c>
      <c r="B13" s="241">
        <v>1500</v>
      </c>
      <c r="C13" s="261">
        <v>1</v>
      </c>
      <c r="D13" s="241">
        <f t="shared" si="0"/>
        <v>1500</v>
      </c>
      <c r="E13" s="193"/>
      <c r="F13" s="26"/>
    </row>
    <row r="14" spans="1:6" ht="13.2" thickBot="1">
      <c r="A14" s="228"/>
      <c r="B14" s="229"/>
      <c r="C14" s="263"/>
      <c r="D14" s="229"/>
      <c r="E14" s="229"/>
      <c r="F14" s="231"/>
    </row>
    <row r="15" spans="1:6" ht="13.2" thickBot="1">
      <c r="A15" s="278" t="s">
        <v>487</v>
      </c>
      <c r="B15" s="279"/>
      <c r="C15" s="280"/>
      <c r="D15" s="270">
        <f>SUM(D4:D14)</f>
        <v>5007.93</v>
      </c>
      <c r="E15" s="192"/>
      <c r="F15" s="26"/>
    </row>
    <row r="16" spans="1:6">
      <c r="A16" s="28"/>
      <c r="B16" s="192"/>
      <c r="C16" s="259"/>
      <c r="D16" s="192"/>
      <c r="E16" s="192"/>
      <c r="F16" s="26"/>
    </row>
    <row r="17" spans="1:8" ht="13.2" thickBot="1">
      <c r="A17" s="39" t="s">
        <v>54</v>
      </c>
      <c r="B17" s="38" t="s">
        <v>53</v>
      </c>
      <c r="C17" s="38" t="s">
        <v>52</v>
      </c>
      <c r="D17" s="38" t="s">
        <v>21</v>
      </c>
      <c r="E17" s="38" t="s">
        <v>496</v>
      </c>
      <c r="F17" s="37" t="s">
        <v>51</v>
      </c>
      <c r="H17" s="22" t="s">
        <v>404</v>
      </c>
    </row>
    <row r="18" spans="1:8">
      <c r="A18" s="247" t="s">
        <v>236</v>
      </c>
      <c r="B18" s="248"/>
      <c r="C18" s="264"/>
      <c r="D18" s="249">
        <f>SUM(D19:D24)</f>
        <v>560</v>
      </c>
      <c r="E18" s="249">
        <f>SUM(E19:E24)</f>
        <v>0</v>
      </c>
      <c r="F18" s="250"/>
      <c r="H18" s="22" t="s">
        <v>408</v>
      </c>
    </row>
    <row r="19" spans="1:8">
      <c r="A19" s="251" t="s">
        <v>497</v>
      </c>
      <c r="B19" s="192">
        <v>560</v>
      </c>
      <c r="C19" s="259">
        <v>1</v>
      </c>
      <c r="D19" s="192">
        <f t="shared" ref="D19:D22" si="4">B19*C19</f>
        <v>560</v>
      </c>
      <c r="E19" s="192">
        <v>0</v>
      </c>
      <c r="F19" s="252"/>
    </row>
    <row r="20" spans="1:8">
      <c r="A20" s="251" t="s">
        <v>507</v>
      </c>
      <c r="B20" s="192">
        <v>0</v>
      </c>
      <c r="C20" s="259">
        <v>1</v>
      </c>
      <c r="D20" s="192">
        <f t="shared" si="4"/>
        <v>0</v>
      </c>
      <c r="E20" s="192">
        <v>0</v>
      </c>
      <c r="F20" s="252"/>
      <c r="H20" s="22" t="s">
        <v>405</v>
      </c>
    </row>
    <row r="21" spans="1:8">
      <c r="A21" s="251" t="s">
        <v>508</v>
      </c>
      <c r="B21" s="192">
        <v>0</v>
      </c>
      <c r="C21" s="259">
        <v>1</v>
      </c>
      <c r="D21" s="192">
        <f t="shared" si="4"/>
        <v>0</v>
      </c>
      <c r="E21" s="192">
        <v>0</v>
      </c>
      <c r="F21" s="252"/>
      <c r="H21" s="22" t="s">
        <v>406</v>
      </c>
    </row>
    <row r="22" spans="1:8">
      <c r="A22" s="251" t="s">
        <v>66</v>
      </c>
      <c r="B22" s="193">
        <v>0</v>
      </c>
      <c r="C22" s="260">
        <v>1</v>
      </c>
      <c r="D22" s="193">
        <f t="shared" si="4"/>
        <v>0</v>
      </c>
      <c r="E22" s="193">
        <v>0</v>
      </c>
      <c r="F22" s="252"/>
      <c r="H22" s="22" t="s">
        <v>407</v>
      </c>
    </row>
    <row r="23" spans="1:8">
      <c r="A23" s="251"/>
      <c r="B23" s="193">
        <v>0</v>
      </c>
      <c r="C23" s="260">
        <v>1</v>
      </c>
      <c r="D23" s="193">
        <f t="shared" ref="D23:D24" si="5">B23*C23</f>
        <v>0</v>
      </c>
      <c r="E23" s="193">
        <v>0</v>
      </c>
      <c r="F23" s="252"/>
    </row>
    <row r="24" spans="1:8" ht="13.2" thickBot="1">
      <c r="A24" s="253"/>
      <c r="B24" s="254">
        <v>0</v>
      </c>
      <c r="C24" s="265">
        <v>1</v>
      </c>
      <c r="D24" s="254">
        <f t="shared" si="5"/>
        <v>0</v>
      </c>
      <c r="E24" s="254">
        <v>0</v>
      </c>
      <c r="F24" s="255"/>
    </row>
    <row r="25" spans="1:8">
      <c r="A25" s="247" t="s">
        <v>498</v>
      </c>
      <c r="B25" s="248"/>
      <c r="C25" s="264"/>
      <c r="D25" s="249">
        <f>SUM(D26:D30)</f>
        <v>1872</v>
      </c>
      <c r="E25" s="249">
        <f>SUM(E26:E30)</f>
        <v>0</v>
      </c>
      <c r="F25" s="250"/>
      <c r="H25" s="22" t="s">
        <v>408</v>
      </c>
    </row>
    <row r="26" spans="1:8">
      <c r="A26" s="256" t="s">
        <v>499</v>
      </c>
      <c r="B26" s="193">
        <v>0</v>
      </c>
      <c r="C26" s="260">
        <v>1</v>
      </c>
      <c r="D26" s="193">
        <f t="shared" ref="D26:D30" si="6">B26*C26</f>
        <v>0</v>
      </c>
      <c r="E26" s="193">
        <v>0</v>
      </c>
      <c r="F26" s="252"/>
      <c r="H26" s="22" t="s">
        <v>409</v>
      </c>
    </row>
    <row r="27" spans="1:8">
      <c r="A27" s="251" t="s">
        <v>204</v>
      </c>
      <c r="B27" s="193">
        <v>1872</v>
      </c>
      <c r="C27" s="260">
        <v>1</v>
      </c>
      <c r="D27" s="193">
        <f t="shared" si="6"/>
        <v>1872</v>
      </c>
      <c r="E27" s="193">
        <v>0</v>
      </c>
      <c r="F27" s="252"/>
      <c r="H27" s="22" t="s">
        <v>410</v>
      </c>
    </row>
    <row r="28" spans="1:8">
      <c r="A28" s="251" t="s">
        <v>500</v>
      </c>
      <c r="B28" s="193">
        <v>0</v>
      </c>
      <c r="C28" s="260">
        <v>1</v>
      </c>
      <c r="D28" s="193">
        <f t="shared" si="6"/>
        <v>0</v>
      </c>
      <c r="E28" s="193">
        <v>0</v>
      </c>
      <c r="F28" s="252"/>
      <c r="H28" s="22" t="s">
        <v>411</v>
      </c>
    </row>
    <row r="29" spans="1:8">
      <c r="A29" s="251"/>
      <c r="B29" s="193">
        <v>0</v>
      </c>
      <c r="C29" s="260">
        <v>1</v>
      </c>
      <c r="D29" s="193">
        <f t="shared" ref="D29" si="7">B29*C29</f>
        <v>0</v>
      </c>
      <c r="E29" s="193">
        <v>0</v>
      </c>
      <c r="F29" s="252"/>
    </row>
    <row r="30" spans="1:8" ht="13.2" thickBot="1">
      <c r="A30" s="253"/>
      <c r="B30" s="254">
        <v>0</v>
      </c>
      <c r="C30" s="265">
        <v>1</v>
      </c>
      <c r="D30" s="254">
        <f t="shared" si="6"/>
        <v>0</v>
      </c>
      <c r="E30" s="254">
        <v>0</v>
      </c>
      <c r="F30" s="255"/>
      <c r="H30" s="22" t="s">
        <v>412</v>
      </c>
    </row>
    <row r="31" spans="1:8">
      <c r="A31" s="247" t="s">
        <v>513</v>
      </c>
      <c r="B31" s="248"/>
      <c r="C31" s="264"/>
      <c r="D31" s="249">
        <f>SUM(D32:D36)</f>
        <v>0</v>
      </c>
      <c r="E31" s="249">
        <f>SUM(E32:E36)</f>
        <v>0</v>
      </c>
      <c r="F31" s="250"/>
      <c r="H31" s="22" t="s">
        <v>413</v>
      </c>
    </row>
    <row r="32" spans="1:8">
      <c r="A32" s="251" t="s">
        <v>501</v>
      </c>
      <c r="B32" s="192">
        <v>0</v>
      </c>
      <c r="C32" s="259">
        <v>1</v>
      </c>
      <c r="D32" s="192">
        <f t="shared" ref="D32:D40" si="8">B32*C32</f>
        <v>0</v>
      </c>
      <c r="E32" s="192">
        <v>0</v>
      </c>
      <c r="F32" s="252"/>
      <c r="H32" s="22" t="s">
        <v>414</v>
      </c>
    </row>
    <row r="33" spans="1:8">
      <c r="A33" s="256" t="s">
        <v>294</v>
      </c>
      <c r="B33" s="192">
        <v>0</v>
      </c>
      <c r="C33" s="260">
        <v>1</v>
      </c>
      <c r="D33" s="192">
        <f t="shared" si="8"/>
        <v>0</v>
      </c>
      <c r="E33" s="192">
        <v>0</v>
      </c>
      <c r="F33" s="252"/>
    </row>
    <row r="34" spans="1:8">
      <c r="A34" s="251" t="s">
        <v>503</v>
      </c>
      <c r="B34" s="193">
        <v>0</v>
      </c>
      <c r="C34" s="259">
        <v>1</v>
      </c>
      <c r="D34" s="193">
        <f t="shared" si="8"/>
        <v>0</v>
      </c>
      <c r="E34" s="193">
        <v>0</v>
      </c>
      <c r="F34" s="252"/>
      <c r="H34" s="22" t="s">
        <v>415</v>
      </c>
    </row>
    <row r="35" spans="1:8">
      <c r="A35" s="251"/>
      <c r="B35" s="193">
        <v>0</v>
      </c>
      <c r="C35" s="259">
        <v>1</v>
      </c>
      <c r="D35" s="193">
        <f t="shared" ref="D35" si="9">B35*C35</f>
        <v>0</v>
      </c>
      <c r="E35" s="193">
        <v>0</v>
      </c>
      <c r="F35" s="252"/>
    </row>
    <row r="36" spans="1:8" ht="13.2" thickBot="1">
      <c r="A36" s="253"/>
      <c r="B36" s="257">
        <v>0</v>
      </c>
      <c r="C36" s="266">
        <v>1</v>
      </c>
      <c r="D36" s="257">
        <f t="shared" si="8"/>
        <v>0</v>
      </c>
      <c r="E36" s="257">
        <v>0</v>
      </c>
      <c r="F36" s="255"/>
    </row>
    <row r="37" spans="1:8">
      <c r="A37" s="242" t="s">
        <v>506</v>
      </c>
      <c r="B37" s="243"/>
      <c r="C37" s="267"/>
      <c r="D37" s="244">
        <f>SUM(D38:D40)</f>
        <v>240</v>
      </c>
      <c r="E37" s="244">
        <f>SUM(E38:E40)</f>
        <v>0</v>
      </c>
      <c r="F37" s="33"/>
      <c r="H37" s="22" t="s">
        <v>416</v>
      </c>
    </row>
    <row r="38" spans="1:8">
      <c r="A38" s="28" t="s">
        <v>514</v>
      </c>
      <c r="B38" s="192"/>
      <c r="C38" s="259">
        <v>1</v>
      </c>
      <c r="D38" s="192"/>
      <c r="E38" s="192">
        <v>0</v>
      </c>
      <c r="F38" s="26"/>
      <c r="H38" s="22" t="s">
        <v>417</v>
      </c>
    </row>
    <row r="39" spans="1:8">
      <c r="A39" s="28" t="s">
        <v>519</v>
      </c>
      <c r="B39" s="192">
        <v>0</v>
      </c>
      <c r="C39" s="259">
        <v>1</v>
      </c>
      <c r="D39" s="192">
        <f>B39*C39</f>
        <v>0</v>
      </c>
      <c r="E39" s="192">
        <v>0</v>
      </c>
      <c r="F39" s="26"/>
    </row>
    <row r="40" spans="1:8">
      <c r="A40" s="28" t="s">
        <v>520</v>
      </c>
      <c r="B40" s="192">
        <v>240</v>
      </c>
      <c r="C40" s="259">
        <v>1</v>
      </c>
      <c r="D40" s="192">
        <f t="shared" si="8"/>
        <v>240</v>
      </c>
      <c r="E40" s="192">
        <v>0</v>
      </c>
      <c r="F40" s="26"/>
    </row>
    <row r="41" spans="1:8">
      <c r="A41" s="227" t="s">
        <v>504</v>
      </c>
      <c r="B41" s="245"/>
      <c r="C41" s="268"/>
      <c r="D41" s="246">
        <f>SUM(D42:D47)</f>
        <v>1500</v>
      </c>
      <c r="E41" s="246">
        <f>SUM(E42:E47)</f>
        <v>1500</v>
      </c>
      <c r="F41" s="30"/>
      <c r="H41" s="22" t="s">
        <v>418</v>
      </c>
    </row>
    <row r="42" spans="1:8">
      <c r="A42" s="28" t="s">
        <v>505</v>
      </c>
      <c r="B42" s="192">
        <v>1500</v>
      </c>
      <c r="C42" s="259">
        <v>1</v>
      </c>
      <c r="D42" s="192">
        <f t="shared" ref="D42:D45" si="10">B42*C42</f>
        <v>1500</v>
      </c>
      <c r="E42" s="192">
        <v>1500</v>
      </c>
      <c r="F42" s="26" t="s">
        <v>523</v>
      </c>
      <c r="H42" s="22" t="s">
        <v>419</v>
      </c>
    </row>
    <row r="43" spans="1:8">
      <c r="A43" s="28" t="s">
        <v>511</v>
      </c>
      <c r="B43" s="192">
        <v>0</v>
      </c>
      <c r="C43" s="259">
        <v>1</v>
      </c>
      <c r="D43" s="192">
        <f t="shared" si="10"/>
        <v>0</v>
      </c>
      <c r="E43" s="192">
        <v>0</v>
      </c>
      <c r="F43" s="26"/>
    </row>
    <row r="44" spans="1:8">
      <c r="A44" s="28" t="s">
        <v>512</v>
      </c>
      <c r="B44" s="192">
        <v>0</v>
      </c>
      <c r="C44" s="259">
        <v>1</v>
      </c>
      <c r="D44" s="192">
        <f t="shared" si="10"/>
        <v>0</v>
      </c>
      <c r="E44" s="192">
        <v>0</v>
      </c>
      <c r="F44" s="26"/>
    </row>
    <row r="45" spans="1:8">
      <c r="A45" s="28" t="s">
        <v>502</v>
      </c>
      <c r="B45" s="192">
        <v>0</v>
      </c>
      <c r="C45" s="259">
        <v>1</v>
      </c>
      <c r="D45" s="192">
        <f t="shared" si="10"/>
        <v>0</v>
      </c>
      <c r="E45" s="192">
        <v>0</v>
      </c>
      <c r="F45" s="26"/>
    </row>
    <row r="46" spans="1:8">
      <c r="A46" s="28"/>
      <c r="B46" s="192">
        <v>0</v>
      </c>
      <c r="C46" s="259">
        <v>1</v>
      </c>
      <c r="D46" s="192">
        <f t="shared" ref="D46:D47" si="11">B46*C46</f>
        <v>0</v>
      </c>
      <c r="E46" s="192">
        <v>0</v>
      </c>
      <c r="F46" s="26"/>
    </row>
    <row r="47" spans="1:8">
      <c r="A47" s="28"/>
      <c r="B47" s="192">
        <v>0</v>
      </c>
      <c r="C47" s="259">
        <v>1</v>
      </c>
      <c r="D47" s="192">
        <f t="shared" si="11"/>
        <v>0</v>
      </c>
      <c r="E47" s="192">
        <v>0</v>
      </c>
      <c r="F47" s="26"/>
    </row>
    <row r="48" spans="1:8">
      <c r="A48" s="227" t="s">
        <v>28</v>
      </c>
      <c r="B48" s="245"/>
      <c r="C48" s="268"/>
      <c r="D48" s="246">
        <f>SUM(D49:D52)</f>
        <v>772</v>
      </c>
      <c r="E48" s="246">
        <f>SUM(E49:E52)</f>
        <v>0</v>
      </c>
      <c r="F48" s="30"/>
    </row>
    <row r="49" spans="1:6">
      <c r="A49" s="28" t="s">
        <v>510</v>
      </c>
      <c r="B49" s="192">
        <v>212</v>
      </c>
      <c r="C49" s="259">
        <v>1</v>
      </c>
      <c r="D49" s="192">
        <f t="shared" ref="D49:E52" si="12">B49*C49</f>
        <v>212</v>
      </c>
      <c r="E49" s="192">
        <v>0</v>
      </c>
      <c r="F49" s="26" t="s">
        <v>516</v>
      </c>
    </row>
    <row r="50" spans="1:6">
      <c r="A50" s="28" t="s">
        <v>515</v>
      </c>
      <c r="B50" s="192">
        <v>560</v>
      </c>
      <c r="C50" s="259">
        <v>1</v>
      </c>
      <c r="D50" s="192">
        <f t="shared" si="12"/>
        <v>560</v>
      </c>
      <c r="E50" s="192">
        <v>0</v>
      </c>
      <c r="F50" s="26" t="s">
        <v>522</v>
      </c>
    </row>
    <row r="51" spans="1:6">
      <c r="A51" s="28"/>
      <c r="B51" s="192">
        <v>0</v>
      </c>
      <c r="C51" s="259">
        <v>1</v>
      </c>
      <c r="D51" s="192">
        <f t="shared" si="12"/>
        <v>0</v>
      </c>
      <c r="E51" s="192">
        <v>0</v>
      </c>
      <c r="F51" s="26"/>
    </row>
    <row r="52" spans="1:6">
      <c r="A52" s="28"/>
      <c r="B52" s="192">
        <v>0</v>
      </c>
      <c r="C52" s="259">
        <v>1</v>
      </c>
      <c r="D52" s="192">
        <f t="shared" si="12"/>
        <v>0</v>
      </c>
      <c r="E52" s="192">
        <f t="shared" si="12"/>
        <v>0</v>
      </c>
      <c r="F52" s="26"/>
    </row>
    <row r="53" spans="1:6" ht="13.2" thickBot="1">
      <c r="A53" s="271" t="s">
        <v>21</v>
      </c>
      <c r="B53" s="272"/>
      <c r="C53" s="273"/>
      <c r="D53" s="274">
        <f>D18+D25+D31+D37+D41+D48</f>
        <v>4944</v>
      </c>
      <c r="E53" s="258">
        <f>E18+E25+E31+E37+E41+E48</f>
        <v>1500</v>
      </c>
      <c r="F53" s="23"/>
    </row>
    <row r="54" spans="1:6" ht="13.2" thickBot="1">
      <c r="A54" s="281" t="s">
        <v>517</v>
      </c>
      <c r="B54" s="282"/>
      <c r="C54" s="283"/>
      <c r="D54" s="275">
        <f>D53</f>
        <v>4944</v>
      </c>
    </row>
    <row r="55" spans="1:6" ht="13.2" thickBot="1">
      <c r="A55" s="284" t="s">
        <v>518</v>
      </c>
      <c r="B55" s="285"/>
      <c r="C55" s="285"/>
      <c r="D55" s="275">
        <f>D15-D54</f>
        <v>63.930000000000291</v>
      </c>
    </row>
    <row r="57" spans="1:6" ht="111.75" customHeight="1">
      <c r="A57" s="277" t="s">
        <v>20</v>
      </c>
      <c r="B57" s="277"/>
      <c r="C57" s="277"/>
      <c r="D57" s="277"/>
      <c r="E57" s="277"/>
      <c r="F57" s="277"/>
    </row>
  </sheetData>
  <mergeCells count="4">
    <mergeCell ref="A57:F57"/>
    <mergeCell ref="A15:C15"/>
    <mergeCell ref="A54:C54"/>
    <mergeCell ref="A55:C55"/>
  </mergeCells>
  <conditionalFormatting sqref="D55">
    <cfRule type="iconSet" priority="1">
      <iconSet>
        <cfvo type="percent" val="0"/>
        <cfvo type="num" val="0"/>
        <cfvo type="num" val="0.01"/>
      </iconSet>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2"/>
  <sheetViews>
    <sheetView workbookViewId="0">
      <selection activeCell="A6" sqref="A6"/>
    </sheetView>
  </sheetViews>
  <sheetFormatPr defaultColWidth="12.5546875" defaultRowHeight="12.6"/>
  <cols>
    <col min="1" max="1" width="24.5546875" style="22" customWidth="1"/>
    <col min="2" max="2" width="11.88671875" style="22" customWidth="1"/>
    <col min="3" max="3" width="10.5546875" style="22" customWidth="1"/>
    <col min="4" max="4" width="11.5546875" style="22" customWidth="1"/>
    <col min="5" max="5" width="21.5546875" style="22" customWidth="1"/>
    <col min="6" max="6" width="11.88671875" style="22" customWidth="1"/>
    <col min="7" max="16384" width="12.5546875" style="22"/>
  </cols>
  <sheetData>
    <row r="1" spans="1:5">
      <c r="A1" s="49" t="s">
        <v>63</v>
      </c>
      <c r="B1" s="41"/>
      <c r="C1" s="41"/>
      <c r="D1" s="41"/>
      <c r="E1" s="40"/>
    </row>
    <row r="2" spans="1:5">
      <c r="A2" s="28"/>
      <c r="B2" s="27"/>
      <c r="C2" s="27"/>
      <c r="D2" s="27"/>
      <c r="E2" s="26"/>
    </row>
    <row r="3" spans="1:5">
      <c r="A3" s="48" t="s">
        <v>54</v>
      </c>
      <c r="B3" s="47" t="s">
        <v>53</v>
      </c>
      <c r="C3" s="47" t="s">
        <v>52</v>
      </c>
      <c r="D3" s="47" t="s">
        <v>21</v>
      </c>
      <c r="E3" s="46" t="s">
        <v>51</v>
      </c>
    </row>
    <row r="4" spans="1:5">
      <c r="A4" s="28" t="s">
        <v>50</v>
      </c>
      <c r="B4" s="27">
        <v>0</v>
      </c>
      <c r="C4" s="27"/>
      <c r="D4" s="27"/>
      <c r="E4" s="26"/>
    </row>
    <row r="5" spans="1:5">
      <c r="A5" s="28"/>
      <c r="B5" s="27"/>
      <c r="C5" s="27"/>
      <c r="D5" s="27"/>
      <c r="E5" s="26"/>
    </row>
    <row r="6" spans="1:5" ht="13.8">
      <c r="A6" s="28" t="s">
        <v>47</v>
      </c>
      <c r="B6" s="27">
        <v>400</v>
      </c>
      <c r="C6" s="27"/>
      <c r="D6" s="27"/>
      <c r="E6" s="75" t="s">
        <v>98</v>
      </c>
    </row>
    <row r="7" spans="1:5">
      <c r="A7" s="28"/>
      <c r="B7" s="27"/>
      <c r="C7" s="27"/>
      <c r="D7" s="27"/>
      <c r="E7" s="26"/>
    </row>
    <row r="8" spans="1:5">
      <c r="A8" s="32" t="s">
        <v>44</v>
      </c>
      <c r="B8" s="31"/>
      <c r="C8" s="31"/>
      <c r="D8" s="31"/>
      <c r="E8" s="30"/>
    </row>
    <row r="9" spans="1:5" ht="13.8">
      <c r="A9" s="28" t="s">
        <v>43</v>
      </c>
      <c r="B9" s="27">
        <v>190</v>
      </c>
      <c r="C9" s="27"/>
      <c r="D9" s="27"/>
      <c r="E9" s="75" t="s">
        <v>97</v>
      </c>
    </row>
    <row r="10" spans="1:5">
      <c r="A10" s="28" t="s">
        <v>41</v>
      </c>
      <c r="B10" s="27">
        <v>400</v>
      </c>
      <c r="C10" s="27"/>
      <c r="D10" s="27"/>
      <c r="E10" s="76" t="s">
        <v>96</v>
      </c>
    </row>
    <row r="11" spans="1:5">
      <c r="A11" s="28" t="s">
        <v>59</v>
      </c>
      <c r="B11" s="27">
        <v>1500</v>
      </c>
      <c r="C11" s="27"/>
      <c r="D11" s="27"/>
      <c r="E11" s="76" t="s">
        <v>95</v>
      </c>
    </row>
    <row r="12" spans="1:5">
      <c r="A12" s="28"/>
      <c r="B12" s="27"/>
      <c r="C12" s="27"/>
      <c r="D12" s="27"/>
      <c r="E12" s="26"/>
    </row>
    <row r="13" spans="1:5">
      <c r="A13" s="32" t="s">
        <v>38</v>
      </c>
      <c r="B13" s="31"/>
      <c r="C13" s="31"/>
      <c r="D13" s="31"/>
      <c r="E13" s="30"/>
    </row>
    <row r="14" spans="1:5" ht="13.8">
      <c r="A14" s="28" t="s">
        <v>57</v>
      </c>
      <c r="B14" s="27"/>
      <c r="C14" s="27"/>
      <c r="D14" s="27"/>
      <c r="E14" s="75" t="s">
        <v>94</v>
      </c>
    </row>
    <row r="15" spans="1:5" ht="13.8">
      <c r="A15" s="28" t="s">
        <v>35</v>
      </c>
      <c r="B15" s="27">
        <v>90</v>
      </c>
      <c r="C15" s="27"/>
      <c r="D15" s="27"/>
      <c r="E15" s="75" t="s">
        <v>93</v>
      </c>
    </row>
    <row r="16" spans="1:5">
      <c r="A16" s="28"/>
      <c r="B16" s="27"/>
      <c r="C16" s="27"/>
      <c r="D16" s="27"/>
      <c r="E16" s="26"/>
    </row>
    <row r="17" spans="1:5" ht="13.8">
      <c r="A17" s="28" t="s">
        <v>34</v>
      </c>
      <c r="B17" s="74">
        <v>125</v>
      </c>
      <c r="C17" s="27"/>
      <c r="D17" s="27"/>
      <c r="E17" s="72" t="s">
        <v>92</v>
      </c>
    </row>
    <row r="18" spans="1:5" ht="13.8">
      <c r="A18" s="28"/>
      <c r="B18" s="27">
        <v>80</v>
      </c>
      <c r="C18" s="27"/>
      <c r="D18" s="27"/>
      <c r="E18" s="72" t="s">
        <v>91</v>
      </c>
    </row>
    <row r="19" spans="1:5">
      <c r="A19" s="32" t="s">
        <v>31</v>
      </c>
      <c r="B19" s="31"/>
      <c r="C19" s="31"/>
      <c r="D19" s="31"/>
      <c r="E19" s="30"/>
    </row>
    <row r="20" spans="1:5" ht="13.8">
      <c r="A20" s="73" t="s">
        <v>90</v>
      </c>
      <c r="B20" s="29">
        <v>200</v>
      </c>
      <c r="C20" s="27"/>
      <c r="D20" s="27"/>
      <c r="E20" s="72" t="s">
        <v>89</v>
      </c>
    </row>
    <row r="21" spans="1:5">
      <c r="A21" s="28"/>
      <c r="B21" s="27"/>
      <c r="C21" s="27"/>
      <c r="D21" s="27"/>
      <c r="E21" s="26"/>
    </row>
    <row r="22" spans="1:5">
      <c r="A22" s="28"/>
      <c r="B22" s="27"/>
      <c r="C22" s="27"/>
      <c r="D22" s="27"/>
      <c r="E22" s="26"/>
    </row>
    <row r="23" spans="1:5">
      <c r="A23" s="28"/>
      <c r="B23" s="27"/>
      <c r="C23" s="27"/>
      <c r="D23" s="27"/>
      <c r="E23" s="26"/>
    </row>
    <row r="24" spans="1:5">
      <c r="A24" s="32" t="s">
        <v>28</v>
      </c>
      <c r="B24" s="31"/>
      <c r="C24" s="31"/>
      <c r="D24" s="31"/>
      <c r="E24" s="30"/>
    </row>
    <row r="25" spans="1:5">
      <c r="A25" s="28"/>
      <c r="B25" s="27"/>
      <c r="C25" s="27"/>
      <c r="D25" s="27"/>
      <c r="E25" s="26"/>
    </row>
    <row r="26" spans="1:5">
      <c r="A26" s="28"/>
      <c r="B26" s="27"/>
      <c r="C26" s="27"/>
      <c r="D26" s="27"/>
      <c r="E26" s="26"/>
    </row>
    <row r="27" spans="1:5">
      <c r="A27" s="28"/>
      <c r="B27" s="27"/>
      <c r="C27" s="27"/>
      <c r="D27" s="27"/>
      <c r="E27" s="26"/>
    </row>
    <row r="28" spans="1:5">
      <c r="A28" s="28"/>
      <c r="B28" s="27"/>
      <c r="C28" s="27"/>
      <c r="D28" s="27"/>
      <c r="E28" s="26"/>
    </row>
    <row r="29" spans="1:5">
      <c r="A29" s="45" t="s">
        <v>21</v>
      </c>
      <c r="B29" s="44">
        <f>SUM(B4:B28)</f>
        <v>2985</v>
      </c>
      <c r="C29" s="44"/>
      <c r="D29" s="44"/>
      <c r="E29" s="43"/>
    </row>
    <row r="32" spans="1:5" ht="111.75" customHeight="1">
      <c r="A32" s="277" t="s">
        <v>20</v>
      </c>
      <c r="B32" s="277"/>
      <c r="C32" s="277"/>
      <c r="D32" s="277"/>
      <c r="E32" s="277"/>
    </row>
  </sheetData>
  <mergeCells count="1">
    <mergeCell ref="A32:E32"/>
  </mergeCells>
  <pageMargins left="0.75" right="0.75" top="1" bottom="1" header="0.5" footer="0.5"/>
  <pageSetup orientation="portrait" horizontalDpi="4294967292" vertic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9"/>
  <sheetViews>
    <sheetView topLeftCell="B1" workbookViewId="0">
      <selection activeCell="E4" sqref="E4"/>
    </sheetView>
  </sheetViews>
  <sheetFormatPr defaultColWidth="12.5546875" defaultRowHeight="12.6"/>
  <cols>
    <col min="1" max="1" width="38.44140625" style="22" customWidth="1"/>
    <col min="2" max="2" width="40.5546875" style="22" customWidth="1"/>
    <col min="3" max="3" width="19.5546875" style="22" customWidth="1"/>
    <col min="4" max="4" width="11.5546875" style="22" customWidth="1"/>
    <col min="5" max="5" width="61.109375" style="22" customWidth="1"/>
    <col min="6" max="6" width="11.88671875" style="22" customWidth="1"/>
    <col min="7" max="16384" width="12.5546875" style="22"/>
  </cols>
  <sheetData>
    <row r="1" spans="1:5">
      <c r="A1" s="49" t="s">
        <v>149</v>
      </c>
      <c r="B1" s="41"/>
      <c r="C1" s="41"/>
      <c r="D1" s="41"/>
      <c r="E1" s="40"/>
    </row>
    <row r="2" spans="1:5">
      <c r="A2" s="28"/>
      <c r="B2" s="27"/>
      <c r="C2" s="27"/>
      <c r="D2" s="27"/>
      <c r="E2" s="26"/>
    </row>
    <row r="3" spans="1:5">
      <c r="A3" s="48" t="s">
        <v>148</v>
      </c>
      <c r="B3" s="47" t="s">
        <v>53</v>
      </c>
      <c r="C3" s="47" t="s">
        <v>52</v>
      </c>
      <c r="D3" s="47" t="s">
        <v>21</v>
      </c>
      <c r="E3" s="46" t="s">
        <v>51</v>
      </c>
    </row>
    <row r="4" spans="1:5">
      <c r="A4" s="28" t="s">
        <v>147</v>
      </c>
      <c r="B4" s="27" t="s">
        <v>146</v>
      </c>
      <c r="C4" s="80" t="s">
        <v>141</v>
      </c>
      <c r="D4" s="78">
        <v>300</v>
      </c>
      <c r="E4" s="26" t="s">
        <v>145</v>
      </c>
    </row>
    <row r="5" spans="1:5">
      <c r="A5" s="28" t="s">
        <v>144</v>
      </c>
      <c r="B5" s="78">
        <v>35</v>
      </c>
      <c r="C5" s="27">
        <v>5</v>
      </c>
      <c r="D5" s="78">
        <v>175</v>
      </c>
      <c r="E5" s="26"/>
    </row>
    <row r="6" spans="1:5">
      <c r="A6" s="28" t="s">
        <v>143</v>
      </c>
      <c r="B6" s="27" t="s">
        <v>142</v>
      </c>
      <c r="C6" s="27" t="s">
        <v>141</v>
      </c>
      <c r="D6" s="78">
        <v>1688</v>
      </c>
      <c r="E6" s="26"/>
    </row>
    <row r="7" spans="1:5">
      <c r="A7" s="32" t="s">
        <v>44</v>
      </c>
      <c r="B7" s="31"/>
      <c r="C7" s="31"/>
      <c r="D7" s="31"/>
      <c r="E7" s="30"/>
    </row>
    <row r="8" spans="1:5">
      <c r="A8" s="28" t="s">
        <v>140</v>
      </c>
      <c r="B8" s="78"/>
      <c r="C8" s="27"/>
      <c r="D8" s="78">
        <v>1050</v>
      </c>
      <c r="E8" s="26" t="s">
        <v>139</v>
      </c>
    </row>
    <row r="9" spans="1:5">
      <c r="A9" s="28" t="s">
        <v>138</v>
      </c>
      <c r="B9" s="27" t="s">
        <v>137</v>
      </c>
      <c r="C9" s="27" t="s">
        <v>136</v>
      </c>
      <c r="D9" s="78">
        <v>45</v>
      </c>
      <c r="E9" s="26" t="s">
        <v>135</v>
      </c>
    </row>
    <row r="10" spans="1:5">
      <c r="A10" s="28" t="s">
        <v>134</v>
      </c>
      <c r="B10" s="78" t="s">
        <v>133</v>
      </c>
      <c r="C10" s="27" t="s">
        <v>132</v>
      </c>
      <c r="D10" s="78">
        <v>20</v>
      </c>
      <c r="E10" s="26" t="s">
        <v>131</v>
      </c>
    </row>
    <row r="11" spans="1:5">
      <c r="A11" s="28" t="s">
        <v>130</v>
      </c>
      <c r="B11" s="78">
        <v>10</v>
      </c>
      <c r="C11" s="27" t="s">
        <v>129</v>
      </c>
      <c r="D11" s="78">
        <v>312</v>
      </c>
      <c r="E11" s="26" t="s">
        <v>128</v>
      </c>
    </row>
    <row r="12" spans="1:5">
      <c r="A12" s="28" t="s">
        <v>127</v>
      </c>
      <c r="B12" s="79">
        <v>5.4</v>
      </c>
      <c r="C12" s="27" t="s">
        <v>126</v>
      </c>
      <c r="D12" s="78">
        <v>80</v>
      </c>
      <c r="E12" s="26" t="s">
        <v>125</v>
      </c>
    </row>
    <row r="13" spans="1:5">
      <c r="A13" s="32" t="s">
        <v>38</v>
      </c>
      <c r="B13" s="31"/>
      <c r="C13" s="31"/>
      <c r="D13" s="31"/>
      <c r="E13" s="30"/>
    </row>
    <row r="14" spans="1:5">
      <c r="A14" s="28" t="s">
        <v>124</v>
      </c>
      <c r="B14" s="78" t="s">
        <v>120</v>
      </c>
      <c r="C14" s="27" t="s">
        <v>123</v>
      </c>
      <c r="D14" s="78">
        <v>45</v>
      </c>
      <c r="E14" s="26" t="s">
        <v>122</v>
      </c>
    </row>
    <row r="15" spans="1:5">
      <c r="A15" s="28" t="s">
        <v>121</v>
      </c>
      <c r="B15" s="78" t="s">
        <v>120</v>
      </c>
      <c r="C15" s="27" t="s">
        <v>119</v>
      </c>
      <c r="D15" s="78">
        <v>75</v>
      </c>
      <c r="E15" s="26" t="s">
        <v>118</v>
      </c>
    </row>
    <row r="16" spans="1:5">
      <c r="A16" s="32" t="s">
        <v>31</v>
      </c>
      <c r="B16" s="31"/>
      <c r="C16" s="31"/>
      <c r="D16" s="31"/>
      <c r="E16" s="30"/>
    </row>
    <row r="17" spans="1:5">
      <c r="A17" s="28" t="s">
        <v>117</v>
      </c>
      <c r="B17" s="27" t="s">
        <v>116</v>
      </c>
      <c r="C17" s="27">
        <v>185</v>
      </c>
      <c r="D17" s="79">
        <v>1000.91</v>
      </c>
      <c r="E17" s="26" t="s">
        <v>115</v>
      </c>
    </row>
    <row r="18" spans="1:5">
      <c r="A18" s="28" t="s">
        <v>114</v>
      </c>
      <c r="B18" s="79">
        <v>0.73</v>
      </c>
      <c r="C18" s="27">
        <v>200</v>
      </c>
      <c r="D18" s="78">
        <v>184</v>
      </c>
      <c r="E18" s="26" t="s">
        <v>113</v>
      </c>
    </row>
    <row r="19" spans="1:5">
      <c r="A19" s="28" t="s">
        <v>112</v>
      </c>
      <c r="B19" s="78">
        <v>10</v>
      </c>
      <c r="C19" s="27">
        <v>5</v>
      </c>
      <c r="D19" s="78">
        <v>50</v>
      </c>
      <c r="E19" s="26" t="s">
        <v>111</v>
      </c>
    </row>
    <row r="20" spans="1:5">
      <c r="A20" s="28" t="s">
        <v>110</v>
      </c>
      <c r="B20" s="27" t="s">
        <v>109</v>
      </c>
      <c r="C20" s="29">
        <v>300</v>
      </c>
      <c r="D20" s="78">
        <v>60</v>
      </c>
      <c r="E20" s="26" t="s">
        <v>108</v>
      </c>
    </row>
    <row r="21" spans="1:5">
      <c r="A21" s="32" t="s">
        <v>28</v>
      </c>
      <c r="B21" s="31"/>
      <c r="C21" s="31"/>
      <c r="D21" s="31"/>
      <c r="E21" s="30"/>
    </row>
    <row r="22" spans="1:5">
      <c r="A22" s="28" t="s">
        <v>107</v>
      </c>
      <c r="B22" s="27" t="s">
        <v>106</v>
      </c>
      <c r="C22" s="27" t="s">
        <v>105</v>
      </c>
      <c r="D22" s="78">
        <v>240</v>
      </c>
      <c r="E22" s="26" t="s">
        <v>104</v>
      </c>
    </row>
    <row r="23" spans="1:5">
      <c r="A23" s="28" t="s">
        <v>103</v>
      </c>
      <c r="B23" s="78">
        <v>15</v>
      </c>
      <c r="C23" s="27">
        <v>1</v>
      </c>
      <c r="D23" s="78">
        <v>15</v>
      </c>
      <c r="E23" s="26" t="s">
        <v>102</v>
      </c>
    </row>
    <row r="24" spans="1:5">
      <c r="A24" s="28" t="s">
        <v>101</v>
      </c>
      <c r="B24" s="78">
        <v>2</v>
      </c>
      <c r="C24" s="27" t="s">
        <v>100</v>
      </c>
      <c r="D24" s="78">
        <v>20</v>
      </c>
      <c r="E24" s="26" t="s">
        <v>99</v>
      </c>
    </row>
    <row r="25" spans="1:5">
      <c r="A25" s="28"/>
      <c r="B25" s="27"/>
      <c r="C25" s="27"/>
      <c r="D25" s="27"/>
      <c r="E25" s="26"/>
    </row>
    <row r="26" spans="1:5">
      <c r="A26" s="45" t="s">
        <v>21</v>
      </c>
      <c r="B26" s="44"/>
      <c r="C26" s="44"/>
      <c r="D26" s="77">
        <f>SUM(D4:D25)</f>
        <v>5359.91</v>
      </c>
      <c r="E26" s="43"/>
    </row>
    <row r="29" spans="1:5" ht="111.75" customHeight="1">
      <c r="A29" s="277" t="s">
        <v>20</v>
      </c>
      <c r="B29" s="277"/>
      <c r="C29" s="277"/>
      <c r="D29" s="277"/>
      <c r="E29" s="277"/>
    </row>
  </sheetData>
  <mergeCells count="1">
    <mergeCell ref="A29:E29"/>
  </mergeCells>
  <pageMargins left="0.75" right="0.75" top="1" bottom="1" header="0.5" footer="0.5"/>
  <pageSetup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2"/>
  <sheetViews>
    <sheetView workbookViewId="0">
      <selection activeCell="C37" sqref="C37"/>
    </sheetView>
  </sheetViews>
  <sheetFormatPr defaultColWidth="12.5546875" defaultRowHeight="12.6"/>
  <cols>
    <col min="1" max="1" width="35.44140625" style="22" bestFit="1" customWidth="1"/>
    <col min="2" max="2" width="11.88671875" style="22" customWidth="1"/>
    <col min="3" max="3" width="10.5546875" style="22" customWidth="1"/>
    <col min="4" max="4" width="11.5546875" style="22" customWidth="1"/>
    <col min="5" max="5" width="35.44140625" style="22" bestFit="1" customWidth="1"/>
    <col min="6" max="6" width="11.88671875" style="22" customWidth="1"/>
    <col min="7" max="16384" width="12.5546875" style="22"/>
  </cols>
  <sheetData>
    <row r="1" spans="1:5">
      <c r="A1" s="49" t="s">
        <v>170</v>
      </c>
      <c r="B1" s="41"/>
      <c r="C1" s="41"/>
      <c r="D1" s="41"/>
      <c r="E1" s="40"/>
    </row>
    <row r="2" spans="1:5">
      <c r="A2" s="28"/>
      <c r="B2" s="27"/>
      <c r="C2" s="27"/>
      <c r="D2" s="27"/>
      <c r="E2" s="26"/>
    </row>
    <row r="3" spans="1:5">
      <c r="A3" s="48" t="s">
        <v>54</v>
      </c>
      <c r="B3" s="47" t="s">
        <v>53</v>
      </c>
      <c r="C3" s="47" t="s">
        <v>52</v>
      </c>
      <c r="D3" s="47" t="s">
        <v>21</v>
      </c>
      <c r="E3" s="46" t="s">
        <v>51</v>
      </c>
    </row>
    <row r="4" spans="1:5">
      <c r="A4" s="28"/>
      <c r="B4" s="27"/>
      <c r="C4" s="27"/>
      <c r="D4" s="27"/>
      <c r="E4" s="26"/>
    </row>
    <row r="5" spans="1:5">
      <c r="A5" s="32" t="s">
        <v>169</v>
      </c>
      <c r="B5" s="31"/>
      <c r="C5" s="31"/>
      <c r="D5" s="31"/>
      <c r="E5" s="30"/>
    </row>
    <row r="6" spans="1:5">
      <c r="A6" s="73" t="s">
        <v>168</v>
      </c>
      <c r="B6" s="27">
        <v>570</v>
      </c>
      <c r="C6" s="27">
        <v>1</v>
      </c>
      <c r="D6" s="27">
        <v>570</v>
      </c>
      <c r="E6" s="26"/>
    </row>
    <row r="7" spans="1:5">
      <c r="A7" s="73" t="s">
        <v>167</v>
      </c>
      <c r="B7" s="27">
        <v>100</v>
      </c>
      <c r="C7" s="27">
        <v>1</v>
      </c>
      <c r="D7" s="27">
        <v>100</v>
      </c>
      <c r="E7" s="26"/>
    </row>
    <row r="8" spans="1:5">
      <c r="A8" s="73" t="s">
        <v>166</v>
      </c>
      <c r="B8" s="27">
        <v>50</v>
      </c>
      <c r="C8" s="27">
        <v>15</v>
      </c>
      <c r="D8" s="27">
        <v>750</v>
      </c>
      <c r="E8" s="26"/>
    </row>
    <row r="9" spans="1:5">
      <c r="A9" s="28"/>
      <c r="B9" s="27"/>
      <c r="C9" s="27"/>
      <c r="D9" s="27"/>
      <c r="E9" s="26"/>
    </row>
    <row r="10" spans="1:5">
      <c r="A10" s="32" t="s">
        <v>38</v>
      </c>
      <c r="B10" s="31"/>
      <c r="C10" s="31"/>
      <c r="D10" s="31"/>
      <c r="E10" s="30"/>
    </row>
    <row r="11" spans="1:5">
      <c r="A11" s="28" t="s">
        <v>165</v>
      </c>
      <c r="B11" s="27">
        <v>50</v>
      </c>
      <c r="C11" s="27">
        <v>2</v>
      </c>
      <c r="D11" s="27">
        <v>200</v>
      </c>
      <c r="E11" s="26" t="s">
        <v>164</v>
      </c>
    </row>
    <row r="12" spans="1:5">
      <c r="A12" s="28" t="s">
        <v>163</v>
      </c>
      <c r="B12" s="27">
        <v>50</v>
      </c>
      <c r="C12" s="27">
        <v>2</v>
      </c>
      <c r="D12" s="27">
        <v>100</v>
      </c>
      <c r="E12" s="26"/>
    </row>
    <row r="13" spans="1:5">
      <c r="A13" s="28" t="s">
        <v>162</v>
      </c>
      <c r="B13" s="29">
        <v>20</v>
      </c>
      <c r="C13" s="29">
        <v>2</v>
      </c>
      <c r="D13" s="29">
        <v>40</v>
      </c>
      <c r="E13" s="26"/>
    </row>
    <row r="14" spans="1:5">
      <c r="A14" s="28" t="s">
        <v>161</v>
      </c>
      <c r="B14" s="29">
        <v>200</v>
      </c>
      <c r="C14" s="29">
        <v>1</v>
      </c>
      <c r="D14" s="29">
        <v>200</v>
      </c>
      <c r="E14" s="26"/>
    </row>
    <row r="15" spans="1:5">
      <c r="A15" s="73" t="s">
        <v>160</v>
      </c>
      <c r="B15" s="29">
        <v>100</v>
      </c>
      <c r="C15" s="29">
        <v>1</v>
      </c>
      <c r="D15" s="29">
        <v>100</v>
      </c>
      <c r="E15" s="26"/>
    </row>
    <row r="16" spans="1:5">
      <c r="A16" s="32" t="s">
        <v>159</v>
      </c>
      <c r="B16" s="31"/>
      <c r="C16" s="31"/>
      <c r="D16" s="31"/>
      <c r="E16" s="30"/>
    </row>
    <row r="17" spans="1:5">
      <c r="A17" s="28" t="s">
        <v>158</v>
      </c>
      <c r="B17" s="27">
        <v>130</v>
      </c>
      <c r="C17" s="27">
        <v>2</v>
      </c>
      <c r="D17" s="27">
        <v>260</v>
      </c>
      <c r="E17" s="26"/>
    </row>
    <row r="18" spans="1:5">
      <c r="A18" s="28" t="s">
        <v>157</v>
      </c>
      <c r="B18" s="27">
        <v>30</v>
      </c>
      <c r="C18" s="27">
        <v>1</v>
      </c>
      <c r="D18" s="27">
        <v>30</v>
      </c>
      <c r="E18" s="26"/>
    </row>
    <row r="19" spans="1:5">
      <c r="A19" s="28" t="s">
        <v>156</v>
      </c>
      <c r="B19" s="27">
        <v>30</v>
      </c>
      <c r="C19" s="27">
        <v>7</v>
      </c>
      <c r="D19" s="27">
        <v>210</v>
      </c>
      <c r="E19" s="26"/>
    </row>
    <row r="20" spans="1:5">
      <c r="A20" s="28" t="s">
        <v>155</v>
      </c>
      <c r="B20" s="29">
        <v>7</v>
      </c>
      <c r="C20" s="29">
        <v>1</v>
      </c>
      <c r="D20" s="29">
        <v>7</v>
      </c>
      <c r="E20" s="26"/>
    </row>
    <row r="21" spans="1:5">
      <c r="A21" s="32" t="s">
        <v>154</v>
      </c>
      <c r="B21" s="31"/>
      <c r="C21" s="31"/>
      <c r="D21" s="31"/>
      <c r="E21" s="30"/>
    </row>
    <row r="22" spans="1:5">
      <c r="A22" s="73" t="s">
        <v>153</v>
      </c>
      <c r="B22" s="27">
        <v>26</v>
      </c>
      <c r="C22" s="27">
        <v>15</v>
      </c>
      <c r="D22" s="27">
        <v>390</v>
      </c>
      <c r="E22" s="26"/>
    </row>
    <row r="23" spans="1:5">
      <c r="A23" s="28" t="s">
        <v>152</v>
      </c>
      <c r="B23" s="27">
        <v>20</v>
      </c>
      <c r="C23" s="27">
        <v>15</v>
      </c>
      <c r="D23" s="27">
        <v>300</v>
      </c>
      <c r="E23" s="26"/>
    </row>
    <row r="24" spans="1:5">
      <c r="A24" s="28" t="s">
        <v>151</v>
      </c>
      <c r="B24" s="27">
        <v>16</v>
      </c>
      <c r="C24" s="27">
        <v>15</v>
      </c>
      <c r="D24" s="27">
        <v>240</v>
      </c>
      <c r="E24" s="26"/>
    </row>
    <row r="25" spans="1:5">
      <c r="A25" s="84" t="s">
        <v>150</v>
      </c>
      <c r="B25" s="83">
        <v>16</v>
      </c>
      <c r="C25" s="83">
        <v>15</v>
      </c>
      <c r="D25" s="29">
        <v>240</v>
      </c>
      <c r="E25" s="26"/>
    </row>
    <row r="26" spans="1:5">
      <c r="A26" s="45" t="s">
        <v>21</v>
      </c>
      <c r="B26" s="44"/>
      <c r="C26" s="44"/>
      <c r="D26" s="82">
        <f>SUM(D6:D25)</f>
        <v>3737</v>
      </c>
      <c r="E26" s="81"/>
    </row>
    <row r="27" spans="1:5">
      <c r="E27" s="41"/>
    </row>
    <row r="29" spans="1:5">
      <c r="A29" s="277" t="s">
        <v>20</v>
      </c>
      <c r="B29" s="277"/>
      <c r="C29" s="277"/>
      <c r="D29" s="277"/>
      <c r="E29" s="277"/>
    </row>
    <row r="32" spans="1:5" ht="111.75" customHeight="1"/>
  </sheetData>
  <mergeCells count="1">
    <mergeCell ref="A29:E29"/>
  </mergeCells>
  <pageMargins left="0.75" right="0.75" top="1" bottom="1" header="0.5" footer="0.5"/>
  <pageSetup orientation="portrait"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30"/>
  <sheetViews>
    <sheetView workbookViewId="0">
      <selection activeCell="E18" sqref="E18"/>
    </sheetView>
  </sheetViews>
  <sheetFormatPr defaultColWidth="12.5546875" defaultRowHeight="12.6"/>
  <cols>
    <col min="1" max="1" width="24.5546875" style="22" customWidth="1"/>
    <col min="2" max="2" width="11.88671875" style="22" customWidth="1"/>
    <col min="3" max="3" width="10.5546875" style="22" customWidth="1"/>
    <col min="4" max="4" width="11.5546875" style="22" customWidth="1"/>
    <col min="5" max="5" width="95.5546875" style="22" customWidth="1"/>
    <col min="6" max="6" width="11.88671875" style="22" customWidth="1"/>
    <col min="7" max="16384" width="12.5546875" style="22"/>
  </cols>
  <sheetData>
    <row r="1" spans="1:5">
      <c r="A1" s="49" t="s">
        <v>63</v>
      </c>
      <c r="B1" s="41"/>
      <c r="C1" s="41"/>
      <c r="D1" s="41"/>
      <c r="E1" s="40"/>
    </row>
    <row r="2" spans="1:5">
      <c r="A2" s="28"/>
      <c r="B2" s="27"/>
      <c r="C2" s="27"/>
      <c r="D2" s="27"/>
      <c r="E2" s="26"/>
    </row>
    <row r="3" spans="1:5">
      <c r="A3" s="48" t="s">
        <v>54</v>
      </c>
      <c r="B3" s="47" t="s">
        <v>53</v>
      </c>
      <c r="C3" s="47" t="s">
        <v>52</v>
      </c>
      <c r="D3" s="47" t="s">
        <v>21</v>
      </c>
      <c r="E3" s="46" t="s">
        <v>51</v>
      </c>
    </row>
    <row r="4" spans="1:5">
      <c r="A4" s="28" t="s">
        <v>50</v>
      </c>
      <c r="B4" s="27">
        <v>0</v>
      </c>
      <c r="C4" s="27">
        <v>1</v>
      </c>
      <c r="D4" s="27">
        <f>B4*C4</f>
        <v>0</v>
      </c>
      <c r="E4" s="26" t="s">
        <v>186</v>
      </c>
    </row>
    <row r="5" spans="1:5">
      <c r="A5" s="28"/>
      <c r="B5" s="27"/>
      <c r="C5" s="27"/>
      <c r="D5" s="27"/>
      <c r="E5" s="26"/>
    </row>
    <row r="6" spans="1:5">
      <c r="A6" s="28"/>
      <c r="B6" s="27"/>
      <c r="C6" s="27"/>
      <c r="D6" s="27"/>
      <c r="E6" s="26"/>
    </row>
    <row r="7" spans="1:5">
      <c r="A7" s="28"/>
      <c r="B7" s="27"/>
      <c r="C7" s="27"/>
      <c r="D7" s="27"/>
      <c r="E7" s="26"/>
    </row>
    <row r="8" spans="1:5">
      <c r="A8" s="32" t="s">
        <v>44</v>
      </c>
      <c r="B8" s="31"/>
      <c r="C8" s="31"/>
      <c r="D8" s="31"/>
      <c r="E8" s="30"/>
    </row>
    <row r="9" spans="1:5">
      <c r="A9" s="28" t="s">
        <v>43</v>
      </c>
      <c r="B9" s="27">
        <v>0</v>
      </c>
      <c r="C9" s="27">
        <v>80</v>
      </c>
      <c r="D9" s="27">
        <f>B9*C9</f>
        <v>0</v>
      </c>
      <c r="E9" s="26" t="s">
        <v>185</v>
      </c>
    </row>
    <row r="10" spans="1:5">
      <c r="A10" s="28" t="s">
        <v>41</v>
      </c>
      <c r="B10" s="27">
        <v>1.25</v>
      </c>
      <c r="C10" s="27">
        <v>80</v>
      </c>
      <c r="D10" s="27">
        <f>B10*C10</f>
        <v>100</v>
      </c>
      <c r="E10" s="26" t="s">
        <v>184</v>
      </c>
    </row>
    <row r="11" spans="1:5">
      <c r="A11" s="28" t="s">
        <v>59</v>
      </c>
      <c r="B11" s="27">
        <v>5</v>
      </c>
      <c r="C11" s="27">
        <v>80</v>
      </c>
      <c r="D11" s="27">
        <f>B11*C11</f>
        <v>400</v>
      </c>
      <c r="E11" s="26" t="s">
        <v>183</v>
      </c>
    </row>
    <row r="12" spans="1:5">
      <c r="A12" s="28"/>
      <c r="B12" s="27"/>
      <c r="C12" s="27"/>
      <c r="D12" s="27"/>
      <c r="E12" s="26"/>
    </row>
    <row r="13" spans="1:5">
      <c r="A13" s="32" t="s">
        <v>38</v>
      </c>
      <c r="B13" s="31"/>
      <c r="C13" s="31"/>
      <c r="D13" s="31"/>
      <c r="E13" s="30"/>
    </row>
    <row r="14" spans="1:5">
      <c r="A14" s="28" t="s">
        <v>57</v>
      </c>
      <c r="B14" s="29">
        <v>12.5</v>
      </c>
      <c r="C14" s="29">
        <v>4</v>
      </c>
      <c r="D14" s="27">
        <f>B14*C14</f>
        <v>50</v>
      </c>
      <c r="E14" s="26" t="s">
        <v>182</v>
      </c>
    </row>
    <row r="15" spans="1:5">
      <c r="A15" s="28"/>
      <c r="B15" s="29"/>
      <c r="C15" s="29"/>
      <c r="D15" s="27"/>
      <c r="E15" s="26"/>
    </row>
    <row r="16" spans="1:5">
      <c r="A16" s="28"/>
      <c r="B16" s="27"/>
      <c r="C16" s="27"/>
      <c r="D16" s="27"/>
      <c r="E16" s="26"/>
    </row>
    <row r="17" spans="1:5">
      <c r="A17" s="32" t="s">
        <v>31</v>
      </c>
      <c r="B17" s="31"/>
      <c r="C17" s="31"/>
      <c r="D17" s="31"/>
      <c r="E17" s="30"/>
    </row>
    <row r="18" spans="1:5">
      <c r="A18" s="28" t="s">
        <v>181</v>
      </c>
      <c r="B18" s="27">
        <v>0.2</v>
      </c>
      <c r="C18" s="27">
        <v>250</v>
      </c>
      <c r="D18" s="27">
        <f>B18*C18</f>
        <v>50</v>
      </c>
      <c r="E18" s="26" t="s">
        <v>180</v>
      </c>
    </row>
    <row r="19" spans="1:5">
      <c r="A19" s="28" t="s">
        <v>179</v>
      </c>
      <c r="B19" s="27">
        <v>10</v>
      </c>
      <c r="C19" s="27">
        <v>5</v>
      </c>
      <c r="D19" s="27">
        <f>B19*C19</f>
        <v>50</v>
      </c>
      <c r="E19" s="26" t="s">
        <v>178</v>
      </c>
    </row>
    <row r="20" spans="1:5">
      <c r="A20" s="28" t="s">
        <v>177</v>
      </c>
      <c r="B20" s="27">
        <v>5</v>
      </c>
      <c r="C20" s="27">
        <v>40</v>
      </c>
      <c r="D20" s="27">
        <f>B20*C20</f>
        <v>200</v>
      </c>
      <c r="E20" s="26" t="s">
        <v>176</v>
      </c>
    </row>
    <row r="21" spans="1:5">
      <c r="A21" s="28"/>
      <c r="B21" s="27"/>
      <c r="C21" s="27"/>
      <c r="D21" s="27"/>
      <c r="E21" s="26"/>
    </row>
    <row r="22" spans="1:5">
      <c r="A22" s="32" t="s">
        <v>28</v>
      </c>
      <c r="B22" s="31"/>
      <c r="C22" s="31"/>
      <c r="D22" s="31"/>
      <c r="E22" s="30"/>
    </row>
    <row r="23" spans="1:5">
      <c r="A23" s="28" t="s">
        <v>22</v>
      </c>
      <c r="B23" s="27">
        <v>100</v>
      </c>
      <c r="C23" s="27">
        <v>1</v>
      </c>
      <c r="D23" s="27">
        <f>B23*C23</f>
        <v>100</v>
      </c>
      <c r="E23" s="26" t="s">
        <v>175</v>
      </c>
    </row>
    <row r="24" spans="1:5">
      <c r="A24" s="28" t="s">
        <v>174</v>
      </c>
      <c r="B24" s="27">
        <v>10</v>
      </c>
      <c r="C24" s="27">
        <v>10</v>
      </c>
      <c r="D24" s="27">
        <f>B24*C24</f>
        <v>100</v>
      </c>
      <c r="E24" s="26" t="s">
        <v>173</v>
      </c>
    </row>
    <row r="25" spans="1:5">
      <c r="A25" s="86" t="s">
        <v>172</v>
      </c>
      <c r="B25" s="22">
        <v>100</v>
      </c>
      <c r="C25" s="29">
        <v>4</v>
      </c>
      <c r="D25" s="27">
        <f>B25*C25</f>
        <v>400</v>
      </c>
      <c r="E25" s="85" t="s">
        <v>171</v>
      </c>
    </row>
    <row r="26" spans="1:5">
      <c r="A26" s="28"/>
      <c r="B26" s="27"/>
      <c r="C26" s="27"/>
      <c r="D26" s="27"/>
      <c r="E26" s="26"/>
    </row>
    <row r="27" spans="1:5">
      <c r="A27" s="45" t="s">
        <v>21</v>
      </c>
      <c r="B27" s="44"/>
      <c r="C27" s="44"/>
      <c r="D27" s="44">
        <f>SUM(D4:D26)</f>
        <v>1450</v>
      </c>
      <c r="E27" s="43"/>
    </row>
    <row r="30" spans="1:5" ht="111.75" customHeight="1">
      <c r="A30" s="277" t="s">
        <v>20</v>
      </c>
      <c r="B30" s="277"/>
      <c r="C30" s="277"/>
      <c r="D30" s="277"/>
      <c r="E30" s="277"/>
    </row>
  </sheetData>
  <mergeCells count="1">
    <mergeCell ref="A30:E30"/>
  </mergeCells>
  <pageMargins left="0.75" right="0.75" top="1" bottom="1" header="0.5" footer="0.5"/>
  <pageSetup orientation="portrait" horizontalDpi="4294967292" verticalDpi="429496729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2"/>
  <sheetViews>
    <sheetView workbookViewId="0">
      <selection activeCell="A32" sqref="A32:E32"/>
    </sheetView>
  </sheetViews>
  <sheetFormatPr defaultColWidth="12.5546875" defaultRowHeight="12.6"/>
  <cols>
    <col min="1" max="1" width="24.5546875" style="87" customWidth="1"/>
    <col min="2" max="2" width="11.88671875" style="87" customWidth="1"/>
    <col min="3" max="3" width="10.5546875" style="88" customWidth="1"/>
    <col min="4" max="4" width="11.5546875" style="87" customWidth="1"/>
    <col min="5" max="5" width="21.5546875" style="87" customWidth="1"/>
    <col min="6" max="6" width="11.88671875" style="87" customWidth="1"/>
    <col min="7" max="16384" width="12.5546875" style="87"/>
  </cols>
  <sheetData>
    <row r="1" spans="1:5">
      <c r="A1" s="110" t="s">
        <v>209</v>
      </c>
      <c r="B1" s="108"/>
      <c r="C1" s="109"/>
      <c r="D1" s="108"/>
      <c r="E1" s="107"/>
    </row>
    <row r="2" spans="1:5">
      <c r="A2" s="96"/>
      <c r="B2" s="94"/>
      <c r="C2" s="95"/>
      <c r="D2" s="94"/>
      <c r="E2" s="93"/>
    </row>
    <row r="3" spans="1:5">
      <c r="A3" s="106" t="s">
        <v>87</v>
      </c>
      <c r="B3" s="104" t="s">
        <v>208</v>
      </c>
      <c r="C3" s="105" t="s">
        <v>85</v>
      </c>
      <c r="D3" s="104" t="s">
        <v>2</v>
      </c>
      <c r="E3" s="103" t="s">
        <v>207</v>
      </c>
    </row>
    <row r="4" spans="1:5">
      <c r="A4" s="96" t="s">
        <v>206</v>
      </c>
      <c r="B4" s="97">
        <v>0</v>
      </c>
      <c r="C4" s="95"/>
      <c r="D4" s="97">
        <v>0</v>
      </c>
      <c r="E4" s="93"/>
    </row>
    <row r="5" spans="1:5">
      <c r="A5" s="96"/>
      <c r="B5" s="97"/>
      <c r="C5" s="95"/>
      <c r="D5" s="97"/>
      <c r="E5" s="93"/>
    </row>
    <row r="6" spans="1:5">
      <c r="A6" s="96" t="s">
        <v>205</v>
      </c>
      <c r="B6" s="97">
        <v>100</v>
      </c>
      <c r="C6" s="95">
        <v>2</v>
      </c>
      <c r="D6" s="97">
        <v>200</v>
      </c>
      <c r="E6" s="93"/>
    </row>
    <row r="7" spans="1:5">
      <c r="A7" s="96"/>
      <c r="B7" s="97"/>
      <c r="C7" s="95"/>
      <c r="D7" s="97"/>
      <c r="E7" s="93"/>
    </row>
    <row r="8" spans="1:5">
      <c r="A8" s="101" t="s">
        <v>204</v>
      </c>
      <c r="B8" s="102"/>
      <c r="C8" s="100"/>
      <c r="D8" s="102"/>
      <c r="E8" s="98"/>
    </row>
    <row r="9" spans="1:5">
      <c r="A9" s="96" t="s">
        <v>203</v>
      </c>
      <c r="B9" s="97">
        <v>0</v>
      </c>
      <c r="C9" s="95"/>
      <c r="D9" s="97">
        <v>0</v>
      </c>
      <c r="E9" s="93"/>
    </row>
    <row r="10" spans="1:5">
      <c r="A10" s="96" t="s">
        <v>202</v>
      </c>
      <c r="B10" s="97">
        <v>0</v>
      </c>
      <c r="C10" s="95"/>
      <c r="D10" s="97">
        <v>0</v>
      </c>
      <c r="E10" s="93"/>
    </row>
    <row r="11" spans="1:5">
      <c r="A11" s="96" t="s">
        <v>201</v>
      </c>
      <c r="B11" s="97">
        <v>0</v>
      </c>
      <c r="C11" s="95"/>
      <c r="D11" s="97">
        <v>0</v>
      </c>
      <c r="E11" s="93"/>
    </row>
    <row r="12" spans="1:5">
      <c r="A12" s="96"/>
      <c r="B12" s="97"/>
      <c r="C12" s="95"/>
      <c r="D12" s="97"/>
      <c r="E12" s="93"/>
    </row>
    <row r="13" spans="1:5">
      <c r="A13" s="101" t="s">
        <v>74</v>
      </c>
      <c r="B13" s="102"/>
      <c r="C13" s="100"/>
      <c r="D13" s="102"/>
      <c r="E13" s="98"/>
    </row>
    <row r="14" spans="1:5">
      <c r="A14" s="96" t="s">
        <v>200</v>
      </c>
      <c r="B14" s="97">
        <v>50</v>
      </c>
      <c r="C14" s="95">
        <v>4</v>
      </c>
      <c r="D14" s="97">
        <v>200</v>
      </c>
      <c r="E14" s="93" t="s">
        <v>199</v>
      </c>
    </row>
    <row r="15" spans="1:5">
      <c r="A15" s="96" t="s">
        <v>198</v>
      </c>
      <c r="B15" s="97">
        <v>5</v>
      </c>
      <c r="C15" s="95">
        <v>50</v>
      </c>
      <c r="D15" s="97">
        <v>250</v>
      </c>
      <c r="E15" s="93" t="s">
        <v>197</v>
      </c>
    </row>
    <row r="16" spans="1:5">
      <c r="A16" s="96"/>
      <c r="B16" s="97"/>
      <c r="C16" s="95"/>
      <c r="D16" s="97"/>
      <c r="E16" s="93"/>
    </row>
    <row r="17" spans="1:5">
      <c r="A17" s="96" t="s">
        <v>196</v>
      </c>
      <c r="B17" s="97">
        <v>0</v>
      </c>
      <c r="C17" s="95"/>
      <c r="D17" s="97">
        <v>0</v>
      </c>
      <c r="E17" s="93"/>
    </row>
    <row r="18" spans="1:5">
      <c r="A18" s="96"/>
      <c r="B18" s="97"/>
      <c r="C18" s="95"/>
      <c r="D18" s="97"/>
      <c r="E18" s="93"/>
    </row>
    <row r="19" spans="1:5">
      <c r="A19" s="101" t="s">
        <v>71</v>
      </c>
      <c r="B19" s="102"/>
      <c r="C19" s="100"/>
      <c r="D19" s="102"/>
      <c r="E19" s="98"/>
    </row>
    <row r="20" spans="1:5">
      <c r="A20" s="96" t="s">
        <v>195</v>
      </c>
      <c r="B20" s="97">
        <v>200</v>
      </c>
      <c r="C20" s="95">
        <v>2</v>
      </c>
      <c r="D20" s="97">
        <v>400</v>
      </c>
      <c r="E20" s="93" t="s">
        <v>194</v>
      </c>
    </row>
    <row r="21" spans="1:5">
      <c r="A21" s="96" t="s">
        <v>193</v>
      </c>
      <c r="B21" s="97">
        <v>50</v>
      </c>
      <c r="C21" s="95">
        <v>5</v>
      </c>
      <c r="D21" s="97">
        <v>250</v>
      </c>
      <c r="E21" s="93" t="s">
        <v>192</v>
      </c>
    </row>
    <row r="22" spans="1:5">
      <c r="A22" s="96" t="s">
        <v>191</v>
      </c>
      <c r="B22" s="97">
        <v>250</v>
      </c>
      <c r="C22" s="95">
        <v>1</v>
      </c>
      <c r="D22" s="97">
        <v>250</v>
      </c>
      <c r="E22" s="93" t="s">
        <v>190</v>
      </c>
    </row>
    <row r="23" spans="1:5">
      <c r="A23" s="96" t="s">
        <v>189</v>
      </c>
      <c r="B23" s="97">
        <v>50</v>
      </c>
      <c r="C23" s="95">
        <v>10</v>
      </c>
      <c r="D23" s="97">
        <v>500</v>
      </c>
      <c r="E23" s="93" t="s">
        <v>188</v>
      </c>
    </row>
    <row r="24" spans="1:5">
      <c r="A24" s="101" t="s">
        <v>66</v>
      </c>
      <c r="B24" s="99"/>
      <c r="C24" s="100"/>
      <c r="D24" s="99"/>
      <c r="E24" s="98"/>
    </row>
    <row r="25" spans="1:5">
      <c r="A25" s="96" t="s">
        <v>187</v>
      </c>
      <c r="B25" s="97">
        <v>475</v>
      </c>
      <c r="C25" s="95">
        <v>2</v>
      </c>
      <c r="D25" s="97">
        <v>950</v>
      </c>
      <c r="E25" s="93" t="s">
        <v>187</v>
      </c>
    </row>
    <row r="26" spans="1:5">
      <c r="A26" s="96"/>
      <c r="B26" s="94"/>
      <c r="C26" s="95"/>
      <c r="D26" s="94"/>
      <c r="E26" s="93"/>
    </row>
    <row r="27" spans="1:5">
      <c r="A27" s="96"/>
      <c r="B27" s="94"/>
      <c r="C27" s="95"/>
      <c r="D27" s="94"/>
      <c r="E27" s="93"/>
    </row>
    <row r="28" spans="1:5">
      <c r="A28" s="96"/>
      <c r="B28" s="94"/>
      <c r="C28" s="95"/>
      <c r="D28" s="94"/>
      <c r="E28" s="93"/>
    </row>
    <row r="29" spans="1:5">
      <c r="A29" s="92" t="s">
        <v>2</v>
      </c>
      <c r="B29" s="90"/>
      <c r="C29" s="91"/>
      <c r="D29" s="90">
        <v>3000</v>
      </c>
      <c r="E29" s="89"/>
    </row>
    <row r="32" spans="1:5" ht="111.75" customHeight="1">
      <c r="A32" s="312" t="s">
        <v>64</v>
      </c>
      <c r="B32" s="312"/>
      <c r="C32" s="312"/>
      <c r="D32" s="312"/>
      <c r="E32" s="312"/>
    </row>
  </sheetData>
  <mergeCells count="1">
    <mergeCell ref="A32:E32"/>
  </mergeCells>
  <pageMargins left="0.75" right="0.75" top="1" bottom="1" header="0.5" footer="0.5"/>
  <pageSetup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11"/>
  <sheetViews>
    <sheetView zoomScale="80" zoomScaleNormal="80" workbookViewId="0">
      <selection activeCell="A7" sqref="A7"/>
    </sheetView>
  </sheetViews>
  <sheetFormatPr defaultColWidth="9.109375" defaultRowHeight="14.4"/>
  <cols>
    <col min="1" max="1" width="30.44140625" style="152" bestFit="1" customWidth="1"/>
    <col min="2" max="2" width="17.5546875" style="152" customWidth="1"/>
    <col min="3" max="3" width="15.109375" style="152" customWidth="1"/>
    <col min="4" max="4" width="113.88671875" style="152" bestFit="1" customWidth="1"/>
    <col min="5" max="16384" width="9.109375" style="152"/>
  </cols>
  <sheetData>
    <row r="1" spans="1:4" ht="21">
      <c r="A1" s="313" t="s">
        <v>307</v>
      </c>
      <c r="B1" s="313"/>
      <c r="C1" s="313"/>
      <c r="D1" s="313"/>
    </row>
    <row r="2" spans="1:4">
      <c r="A2" s="154" t="s">
        <v>306</v>
      </c>
    </row>
    <row r="3" spans="1:4">
      <c r="A3" s="152" t="s">
        <v>305</v>
      </c>
    </row>
    <row r="5" spans="1:4">
      <c r="A5" s="155" t="s">
        <v>87</v>
      </c>
      <c r="B5" s="155" t="s">
        <v>304</v>
      </c>
      <c r="C5" s="155" t="s">
        <v>303</v>
      </c>
      <c r="D5" s="155" t="s">
        <v>207</v>
      </c>
    </row>
    <row r="6" spans="1:4">
      <c r="A6" s="152" t="s">
        <v>302</v>
      </c>
      <c r="B6" s="153">
        <v>35000</v>
      </c>
      <c r="C6" s="153">
        <v>35000</v>
      </c>
      <c r="D6" s="152" t="s">
        <v>301</v>
      </c>
    </row>
    <row r="7" spans="1:4">
      <c r="A7" s="152" t="s">
        <v>300</v>
      </c>
      <c r="B7" s="153">
        <v>3500</v>
      </c>
      <c r="C7" s="153">
        <v>3500</v>
      </c>
      <c r="D7" s="152" t="s">
        <v>299</v>
      </c>
    </row>
    <row r="8" spans="1:4">
      <c r="A8" s="152" t="s">
        <v>298</v>
      </c>
      <c r="B8" s="153">
        <v>15000</v>
      </c>
      <c r="C8" s="153"/>
      <c r="D8" s="152" t="s">
        <v>297</v>
      </c>
    </row>
    <row r="9" spans="1:4">
      <c r="A9" s="152" t="s">
        <v>296</v>
      </c>
      <c r="B9" s="153">
        <v>600</v>
      </c>
      <c r="C9" s="153">
        <v>592</v>
      </c>
      <c r="D9" s="152" t="s">
        <v>295</v>
      </c>
    </row>
    <row r="10" spans="1:4">
      <c r="A10" s="152" t="s">
        <v>294</v>
      </c>
      <c r="B10" s="153">
        <v>1000</v>
      </c>
      <c r="C10" s="153"/>
      <c r="D10" s="152" t="s">
        <v>293</v>
      </c>
    </row>
    <row r="11" spans="1:4">
      <c r="A11" s="154" t="s">
        <v>292</v>
      </c>
      <c r="B11" s="153">
        <f>SUM(B6:B10)</f>
        <v>55100</v>
      </c>
      <c r="C11" s="153">
        <f>SUM(C6:C10)</f>
        <v>39092</v>
      </c>
    </row>
  </sheetData>
  <mergeCells count="1">
    <mergeCell ref="A1:D1"/>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2"/>
  <sheetViews>
    <sheetView topLeftCell="A23" workbookViewId="0">
      <selection activeCell="H30" sqref="H30"/>
    </sheetView>
  </sheetViews>
  <sheetFormatPr defaultColWidth="12.5546875" defaultRowHeight="12.6"/>
  <cols>
    <col min="1" max="1" width="24.5546875" style="22" customWidth="1"/>
    <col min="2" max="2" width="11.88671875" style="22" customWidth="1"/>
    <col min="3" max="3" width="10.5546875" style="22" customWidth="1"/>
    <col min="4" max="4" width="11.5546875" style="22" customWidth="1"/>
    <col min="5" max="5" width="35.109375" style="156" customWidth="1"/>
    <col min="6" max="6" width="11.88671875" style="22" customWidth="1"/>
    <col min="7" max="16384" width="12.5546875" style="22"/>
  </cols>
  <sheetData>
    <row r="1" spans="1:5">
      <c r="A1" s="49" t="s">
        <v>63</v>
      </c>
      <c r="B1" s="41"/>
      <c r="C1" s="41"/>
      <c r="D1" s="41"/>
      <c r="E1" s="162"/>
    </row>
    <row r="2" spans="1:5">
      <c r="A2" s="28"/>
      <c r="B2" s="27"/>
      <c r="C2" s="27"/>
      <c r="D2" s="27"/>
      <c r="E2" s="159"/>
    </row>
    <row r="3" spans="1:5">
      <c r="A3" s="48" t="s">
        <v>54</v>
      </c>
      <c r="B3" s="47" t="s">
        <v>53</v>
      </c>
      <c r="C3" s="47" t="s">
        <v>52</v>
      </c>
      <c r="D3" s="47" t="s">
        <v>21</v>
      </c>
      <c r="E3" s="161" t="s">
        <v>51</v>
      </c>
    </row>
    <row r="4" spans="1:5" ht="25.2">
      <c r="A4" s="28" t="s">
        <v>50</v>
      </c>
      <c r="B4" s="27">
        <v>0</v>
      </c>
      <c r="C4" s="27">
        <v>1</v>
      </c>
      <c r="D4" s="27">
        <v>0</v>
      </c>
      <c r="E4" s="159" t="s">
        <v>316</v>
      </c>
    </row>
    <row r="5" spans="1:5">
      <c r="A5" s="28"/>
      <c r="B5" s="27"/>
      <c r="C5" s="27"/>
      <c r="D5" s="27"/>
      <c r="E5" s="159"/>
    </row>
    <row r="6" spans="1:5" ht="25.2">
      <c r="A6" s="28" t="s">
        <v>47</v>
      </c>
      <c r="B6" s="27">
        <v>0</v>
      </c>
      <c r="C6" s="27">
        <v>5</v>
      </c>
      <c r="D6" s="27">
        <v>0</v>
      </c>
      <c r="E6" s="159" t="s">
        <v>315</v>
      </c>
    </row>
    <row r="7" spans="1:5">
      <c r="A7" s="28"/>
      <c r="B7" s="27"/>
      <c r="C7" s="27"/>
      <c r="D7" s="27"/>
      <c r="E7" s="159"/>
    </row>
    <row r="8" spans="1:5">
      <c r="A8" s="32" t="s">
        <v>44</v>
      </c>
      <c r="B8" s="31"/>
      <c r="C8" s="31"/>
      <c r="D8" s="31"/>
      <c r="E8" s="160"/>
    </row>
    <row r="9" spans="1:5">
      <c r="A9" s="28" t="s">
        <v>43</v>
      </c>
      <c r="B9" s="27">
        <v>125</v>
      </c>
      <c r="C9" s="27">
        <v>1</v>
      </c>
      <c r="D9" s="27">
        <v>125</v>
      </c>
      <c r="E9" s="159" t="s">
        <v>314</v>
      </c>
    </row>
    <row r="10" spans="1:5" ht="25.2">
      <c r="A10" s="28" t="s">
        <v>41</v>
      </c>
      <c r="B10" s="78">
        <v>9</v>
      </c>
      <c r="C10" s="27">
        <v>50</v>
      </c>
      <c r="D10" s="78">
        <f>C10*B10</f>
        <v>450</v>
      </c>
      <c r="E10" s="159" t="s">
        <v>313</v>
      </c>
    </row>
    <row r="11" spans="1:5" ht="37.799999999999997">
      <c r="A11" s="28" t="s">
        <v>59</v>
      </c>
      <c r="B11" s="78">
        <v>20</v>
      </c>
      <c r="C11" s="27">
        <v>50</v>
      </c>
      <c r="D11" s="78">
        <f>C11*B11</f>
        <v>1000</v>
      </c>
      <c r="E11" s="159" t="s">
        <v>312</v>
      </c>
    </row>
    <row r="12" spans="1:5">
      <c r="A12" s="28"/>
      <c r="B12" s="27"/>
      <c r="C12" s="27"/>
      <c r="D12" s="27"/>
      <c r="E12" s="159"/>
    </row>
    <row r="13" spans="1:5">
      <c r="A13" s="32" t="s">
        <v>38</v>
      </c>
      <c r="B13" s="31"/>
      <c r="C13" s="31"/>
      <c r="D13" s="31"/>
      <c r="E13" s="160"/>
    </row>
    <row r="14" spans="1:5">
      <c r="A14" s="28" t="s">
        <v>57</v>
      </c>
      <c r="B14" s="27">
        <v>0</v>
      </c>
      <c r="C14" s="29">
        <v>0</v>
      </c>
      <c r="D14" s="27">
        <v>0</v>
      </c>
      <c r="E14" s="159"/>
    </row>
    <row r="15" spans="1:5">
      <c r="A15" s="28" t="s">
        <v>35</v>
      </c>
      <c r="B15" s="27">
        <v>0</v>
      </c>
      <c r="C15" s="27">
        <v>0</v>
      </c>
      <c r="D15" s="27">
        <v>0</v>
      </c>
      <c r="E15" s="159"/>
    </row>
    <row r="16" spans="1:5">
      <c r="A16" s="28"/>
      <c r="B16" s="27"/>
      <c r="C16" s="27"/>
      <c r="D16" s="27"/>
      <c r="E16" s="159"/>
    </row>
    <row r="17" spans="1:5">
      <c r="A17" s="28" t="s">
        <v>34</v>
      </c>
      <c r="B17" s="79">
        <v>0.25</v>
      </c>
      <c r="C17" s="27">
        <v>100</v>
      </c>
      <c r="D17" s="79">
        <f>C17*B17</f>
        <v>25</v>
      </c>
      <c r="E17" s="159" t="s">
        <v>311</v>
      </c>
    </row>
    <row r="18" spans="1:5">
      <c r="A18" s="28"/>
      <c r="B18" s="27"/>
      <c r="C18" s="27"/>
      <c r="D18" s="27"/>
      <c r="E18" s="159"/>
    </row>
    <row r="19" spans="1:5">
      <c r="A19" s="32" t="s">
        <v>31</v>
      </c>
      <c r="B19" s="31"/>
      <c r="C19" s="31"/>
      <c r="D19" s="31"/>
      <c r="E19" s="160"/>
    </row>
    <row r="20" spans="1:5">
      <c r="A20" s="28"/>
      <c r="B20" s="27"/>
      <c r="C20" s="27"/>
      <c r="D20" s="27"/>
      <c r="E20" s="159"/>
    </row>
    <row r="21" spans="1:5">
      <c r="A21" s="28"/>
      <c r="B21" s="27"/>
      <c r="C21" s="27"/>
      <c r="D21" s="27"/>
      <c r="E21" s="159"/>
    </row>
    <row r="22" spans="1:5">
      <c r="A22" s="28"/>
      <c r="B22" s="27"/>
      <c r="C22" s="27"/>
      <c r="D22" s="27"/>
      <c r="E22" s="159"/>
    </row>
    <row r="23" spans="1:5">
      <c r="A23" s="28"/>
      <c r="B23" s="27"/>
      <c r="C23" s="27"/>
      <c r="D23" s="27"/>
      <c r="E23" s="159"/>
    </row>
    <row r="24" spans="1:5">
      <c r="A24" s="32" t="s">
        <v>28</v>
      </c>
      <c r="B24" s="31"/>
      <c r="C24" s="31"/>
      <c r="D24" s="31"/>
      <c r="E24" s="160"/>
    </row>
    <row r="25" spans="1:5" ht="25.35" customHeight="1">
      <c r="A25" s="28" t="s">
        <v>310</v>
      </c>
      <c r="B25" s="78">
        <v>2000</v>
      </c>
      <c r="C25" s="27">
        <v>5</v>
      </c>
      <c r="D25" s="78">
        <f>C25*B25</f>
        <v>10000</v>
      </c>
      <c r="E25" s="314" t="s">
        <v>309</v>
      </c>
    </row>
    <row r="26" spans="1:5">
      <c r="A26" s="28" t="s">
        <v>308</v>
      </c>
      <c r="B26" s="78">
        <v>25000</v>
      </c>
      <c r="C26" s="27">
        <v>1</v>
      </c>
      <c r="D26" s="78">
        <f>C26*B26</f>
        <v>25000</v>
      </c>
      <c r="E26" s="314"/>
    </row>
    <row r="27" spans="1:5">
      <c r="A27" s="28"/>
      <c r="B27" s="27"/>
      <c r="C27" s="27"/>
      <c r="D27" s="27"/>
      <c r="E27" s="159"/>
    </row>
    <row r="28" spans="1:5">
      <c r="A28" s="28"/>
      <c r="B28" s="27"/>
      <c r="C28" s="27"/>
      <c r="D28" s="27"/>
      <c r="E28" s="159"/>
    </row>
    <row r="29" spans="1:5" ht="14.4">
      <c r="A29" s="45" t="s">
        <v>21</v>
      </c>
      <c r="B29" s="44"/>
      <c r="C29" s="44"/>
      <c r="D29" s="158">
        <f>SUM(D4:D25)</f>
        <v>11600</v>
      </c>
      <c r="E29" s="157"/>
    </row>
    <row r="32" spans="1:5" ht="111.75" customHeight="1">
      <c r="A32" s="277" t="s">
        <v>20</v>
      </c>
      <c r="B32" s="277"/>
      <c r="C32" s="277"/>
      <c r="D32" s="277"/>
      <c r="E32" s="277"/>
    </row>
  </sheetData>
  <mergeCells count="2">
    <mergeCell ref="A32:E32"/>
    <mergeCell ref="E25:E26"/>
  </mergeCells>
  <pageMargins left="0.75" right="0.75" top="1" bottom="1" header="0.5" footer="0.5"/>
  <pageSetup orientation="portrait" horizontalDpi="4294967292" verticalDpi="429496729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32"/>
  <sheetViews>
    <sheetView workbookViewId="0">
      <selection activeCell="F22" sqref="F22"/>
    </sheetView>
  </sheetViews>
  <sheetFormatPr defaultColWidth="12.5546875" defaultRowHeight="12.6"/>
  <cols>
    <col min="1" max="1" width="29.44140625" style="22" customWidth="1"/>
    <col min="2" max="2" width="11.88671875" style="22" customWidth="1"/>
    <col min="3" max="3" width="10.5546875" style="22" customWidth="1"/>
    <col min="4" max="4" width="11.5546875" style="22" customWidth="1"/>
    <col min="5" max="5" width="21.5546875" style="22" customWidth="1"/>
    <col min="6" max="6" width="11.88671875" style="22" customWidth="1"/>
    <col min="7" max="16384" width="12.5546875" style="22"/>
  </cols>
  <sheetData>
    <row r="1" spans="1:5">
      <c r="A1" s="49" t="s">
        <v>63</v>
      </c>
      <c r="B1" s="41"/>
      <c r="C1" s="41"/>
      <c r="D1" s="41"/>
      <c r="E1" s="40"/>
    </row>
    <row r="2" spans="1:5">
      <c r="A2" s="28"/>
      <c r="B2" s="27"/>
      <c r="C2" s="27"/>
      <c r="D2" s="27"/>
      <c r="E2" s="26"/>
    </row>
    <row r="3" spans="1:5">
      <c r="A3" s="48" t="s">
        <v>54</v>
      </c>
      <c r="B3" s="47" t="s">
        <v>53</v>
      </c>
      <c r="C3" s="47" t="s">
        <v>52</v>
      </c>
      <c r="D3" s="47" t="s">
        <v>21</v>
      </c>
      <c r="E3" s="46" t="s">
        <v>51</v>
      </c>
    </row>
    <row r="4" spans="1:5">
      <c r="A4" s="28" t="s">
        <v>50</v>
      </c>
      <c r="B4" s="27" t="s">
        <v>401</v>
      </c>
      <c r="C4" s="27"/>
      <c r="D4" s="27"/>
      <c r="E4" s="26" t="s">
        <v>402</v>
      </c>
    </row>
    <row r="5" spans="1:5">
      <c r="A5" s="28"/>
      <c r="B5" s="27"/>
      <c r="C5" s="27"/>
      <c r="D5" s="27"/>
      <c r="E5" s="26"/>
    </row>
    <row r="6" spans="1:5">
      <c r="A6" s="28" t="s">
        <v>47</v>
      </c>
      <c r="B6" s="27" t="s">
        <v>401</v>
      </c>
      <c r="C6" s="27"/>
      <c r="D6" s="27"/>
      <c r="E6" s="26"/>
    </row>
    <row r="7" spans="1:5">
      <c r="A7" s="28"/>
      <c r="B7" s="27"/>
      <c r="C7" s="27"/>
      <c r="D7" s="27"/>
      <c r="E7" s="26"/>
    </row>
    <row r="8" spans="1:5">
      <c r="A8" s="32" t="s">
        <v>44</v>
      </c>
      <c r="B8" s="31"/>
      <c r="C8" s="31"/>
      <c r="D8" s="31"/>
      <c r="E8" s="30"/>
    </row>
    <row r="9" spans="1:5">
      <c r="A9" s="191" t="s">
        <v>43</v>
      </c>
      <c r="B9" s="182">
        <v>30</v>
      </c>
      <c r="C9" s="182" t="s">
        <v>398</v>
      </c>
      <c r="D9" s="182">
        <v>420</v>
      </c>
      <c r="E9" s="26" t="s">
        <v>400</v>
      </c>
    </row>
    <row r="10" spans="1:5">
      <c r="A10" s="86" t="s">
        <v>41</v>
      </c>
      <c r="B10" s="29">
        <v>5</v>
      </c>
      <c r="C10" s="29" t="s">
        <v>398</v>
      </c>
      <c r="D10" s="29">
        <v>70</v>
      </c>
      <c r="E10" s="26" t="s">
        <v>399</v>
      </c>
    </row>
    <row r="11" spans="1:5">
      <c r="A11" s="191" t="s">
        <v>59</v>
      </c>
      <c r="B11" s="182">
        <v>40</v>
      </c>
      <c r="C11" s="182" t="s">
        <v>398</v>
      </c>
      <c r="D11" s="182">
        <v>560</v>
      </c>
      <c r="E11" s="26" t="s">
        <v>397</v>
      </c>
    </row>
    <row r="12" spans="1:5">
      <c r="A12" s="28"/>
      <c r="B12" s="27"/>
      <c r="C12" s="27"/>
      <c r="D12" s="27"/>
      <c r="E12" s="26"/>
    </row>
    <row r="13" spans="1:5">
      <c r="A13" s="32" t="s">
        <v>38</v>
      </c>
      <c r="B13" s="31"/>
      <c r="C13" s="31"/>
      <c r="D13" s="31"/>
      <c r="E13" s="30"/>
    </row>
    <row r="14" spans="1:5">
      <c r="A14" s="28" t="s">
        <v>57</v>
      </c>
      <c r="B14" s="27"/>
      <c r="C14" s="27"/>
      <c r="D14" s="27"/>
      <c r="E14" s="26"/>
    </row>
    <row r="15" spans="1:5">
      <c r="A15" s="28" t="s">
        <v>35</v>
      </c>
      <c r="B15" s="27">
        <v>26</v>
      </c>
      <c r="C15" s="27" t="s">
        <v>391</v>
      </c>
      <c r="D15" s="27">
        <v>208</v>
      </c>
      <c r="E15" s="26" t="s">
        <v>396</v>
      </c>
    </row>
    <row r="16" spans="1:5">
      <c r="A16" s="28"/>
      <c r="B16" s="27"/>
      <c r="C16" s="27"/>
      <c r="D16" s="27"/>
      <c r="E16" s="26"/>
    </row>
    <row r="17" spans="1:5">
      <c r="A17" s="28" t="s">
        <v>34</v>
      </c>
      <c r="B17" s="27"/>
      <c r="C17" s="27"/>
      <c r="D17" s="27"/>
      <c r="E17" s="26"/>
    </row>
    <row r="18" spans="1:5">
      <c r="A18" s="28"/>
      <c r="B18" s="27"/>
      <c r="C18" s="27"/>
      <c r="D18" s="27"/>
      <c r="E18" s="26"/>
    </row>
    <row r="19" spans="1:5">
      <c r="A19" s="32" t="s">
        <v>31</v>
      </c>
      <c r="B19" s="31"/>
      <c r="C19" s="31"/>
      <c r="D19" s="31"/>
      <c r="E19" s="30"/>
    </row>
    <row r="20" spans="1:5" ht="13.2">
      <c r="A20" s="190" t="s">
        <v>395</v>
      </c>
      <c r="B20" s="182">
        <v>18.75</v>
      </c>
      <c r="C20" s="182" t="s">
        <v>391</v>
      </c>
      <c r="D20" s="190">
        <v>150</v>
      </c>
      <c r="E20" s="26"/>
    </row>
    <row r="21" spans="1:5" ht="13.2">
      <c r="A21" s="187" t="s">
        <v>394</v>
      </c>
      <c r="B21" s="189">
        <v>5</v>
      </c>
      <c r="C21" s="29" t="s">
        <v>391</v>
      </c>
      <c r="D21" s="187">
        <v>40</v>
      </c>
      <c r="E21" s="26"/>
    </row>
    <row r="22" spans="1:5" ht="15">
      <c r="A22" s="187" t="s">
        <v>393</v>
      </c>
      <c r="B22" s="29">
        <v>3.75</v>
      </c>
      <c r="C22" s="29" t="s">
        <v>391</v>
      </c>
      <c r="D22" s="188">
        <v>30</v>
      </c>
      <c r="E22" s="26"/>
    </row>
    <row r="23" spans="1:5" ht="13.2">
      <c r="A23" s="187" t="s">
        <v>392</v>
      </c>
      <c r="B23" s="29">
        <v>8.5</v>
      </c>
      <c r="C23" s="29" t="s">
        <v>391</v>
      </c>
      <c r="D23" s="187">
        <v>65</v>
      </c>
      <c r="E23" s="26"/>
    </row>
    <row r="24" spans="1:5">
      <c r="A24" s="32" t="s">
        <v>28</v>
      </c>
      <c r="B24" s="31"/>
      <c r="C24" s="31"/>
      <c r="D24" s="31"/>
      <c r="E24" s="30"/>
    </row>
    <row r="25" spans="1:5" ht="13.2">
      <c r="A25" s="186" t="s">
        <v>390</v>
      </c>
      <c r="B25" s="29">
        <v>14</v>
      </c>
      <c r="C25" s="29" t="s">
        <v>389</v>
      </c>
      <c r="D25" s="185">
        <v>14</v>
      </c>
      <c r="E25" s="26"/>
    </row>
    <row r="26" spans="1:5">
      <c r="A26" s="28" t="s">
        <v>388</v>
      </c>
      <c r="B26" s="29">
        <v>5</v>
      </c>
      <c r="C26" s="29" t="s">
        <v>386</v>
      </c>
      <c r="D26" s="27">
        <v>100</v>
      </c>
      <c r="E26" s="26"/>
    </row>
    <row r="27" spans="1:5">
      <c r="A27" s="184" t="s">
        <v>387</v>
      </c>
      <c r="B27" s="182">
        <v>19</v>
      </c>
      <c r="C27" s="183" t="s">
        <v>386</v>
      </c>
      <c r="D27" s="182">
        <v>380</v>
      </c>
      <c r="E27" s="26"/>
    </row>
    <row r="28" spans="1:5">
      <c r="A28" s="28"/>
      <c r="B28" s="27"/>
      <c r="C28" s="27"/>
      <c r="D28" s="27"/>
      <c r="E28" s="26"/>
    </row>
    <row r="29" spans="1:5">
      <c r="A29" s="181" t="s">
        <v>21</v>
      </c>
      <c r="B29" s="44"/>
      <c r="C29" s="44"/>
      <c r="D29" s="44">
        <v>2037</v>
      </c>
      <c r="E29" s="43"/>
    </row>
    <row r="30" spans="1:5">
      <c r="A30" s="180" t="s">
        <v>385</v>
      </c>
      <c r="B30" s="179"/>
      <c r="C30" s="179"/>
      <c r="D30" s="178">
        <v>1500</v>
      </c>
    </row>
    <row r="32" spans="1:5" ht="111.75" customHeight="1">
      <c r="A32" s="277" t="s">
        <v>20</v>
      </c>
      <c r="B32" s="277"/>
      <c r="C32" s="277"/>
      <c r="D32" s="277"/>
      <c r="E32" s="277"/>
    </row>
  </sheetData>
  <mergeCells count="1">
    <mergeCell ref="A32:E32"/>
  </mergeCells>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8"/>
  <sheetViews>
    <sheetView workbookViewId="0">
      <selection activeCell="A8" sqref="A8:D8"/>
    </sheetView>
  </sheetViews>
  <sheetFormatPr defaultColWidth="12.5546875" defaultRowHeight="12.6"/>
  <cols>
    <col min="1" max="1" width="48" style="22" bestFit="1" customWidth="1"/>
    <col min="2" max="2" width="10" style="22" customWidth="1"/>
    <col min="3" max="3" width="9.44140625" style="22" bestFit="1" customWidth="1"/>
    <col min="4" max="4" width="14.109375" style="22" customWidth="1"/>
    <col min="5" max="5" width="47.44140625" style="22" customWidth="1"/>
    <col min="6" max="6" width="11.88671875" style="22" customWidth="1"/>
    <col min="7" max="16384" width="12.5546875" style="22"/>
  </cols>
  <sheetData>
    <row r="1" spans="1:5">
      <c r="A1" s="42" t="s">
        <v>403</v>
      </c>
      <c r="B1" s="41"/>
      <c r="C1" s="41"/>
      <c r="D1" s="41"/>
      <c r="E1" s="40"/>
    </row>
    <row r="2" spans="1:5">
      <c r="A2" s="28"/>
      <c r="B2" s="27"/>
      <c r="C2" s="27"/>
      <c r="D2" s="27"/>
      <c r="E2" s="26"/>
    </row>
    <row r="3" spans="1:5">
      <c r="A3" s="39" t="s">
        <v>485</v>
      </c>
      <c r="B3" s="38" t="s">
        <v>486</v>
      </c>
      <c r="C3" s="38" t="s">
        <v>52</v>
      </c>
      <c r="D3" s="38" t="s">
        <v>21</v>
      </c>
      <c r="E3" s="37" t="s">
        <v>51</v>
      </c>
    </row>
    <row r="4" spans="1:5">
      <c r="A4" s="28" t="s">
        <v>488</v>
      </c>
      <c r="B4" s="192">
        <v>0</v>
      </c>
      <c r="C4" s="27">
        <v>1</v>
      </c>
      <c r="D4" s="192">
        <f>B4*C4</f>
        <v>0</v>
      </c>
      <c r="E4" s="26"/>
    </row>
    <row r="5" spans="1:5">
      <c r="A5" s="28" t="s">
        <v>489</v>
      </c>
      <c r="B5" s="192">
        <v>0</v>
      </c>
      <c r="C5" s="27">
        <v>1</v>
      </c>
      <c r="D5" s="192">
        <f>B5*C5</f>
        <v>0</v>
      </c>
      <c r="E5" s="26"/>
    </row>
    <row r="6" spans="1:5">
      <c r="A6" s="73" t="s">
        <v>492</v>
      </c>
      <c r="B6" s="192">
        <v>0</v>
      </c>
      <c r="C6" s="27">
        <v>1</v>
      </c>
      <c r="D6" s="192">
        <f>B6*C6</f>
        <v>0</v>
      </c>
      <c r="E6" s="76" t="s">
        <v>491</v>
      </c>
    </row>
    <row r="7" spans="1:5">
      <c r="A7" s="73"/>
      <c r="B7" s="192"/>
      <c r="C7" s="27"/>
      <c r="D7" s="192"/>
      <c r="E7" s="76"/>
    </row>
    <row r="8" spans="1:5">
      <c r="A8" s="236" t="s">
        <v>495</v>
      </c>
      <c r="B8" s="192">
        <v>0</v>
      </c>
      <c r="C8" s="27">
        <v>1</v>
      </c>
      <c r="D8" s="237">
        <f>D10+D9+D11+D17</f>
        <v>2007.93</v>
      </c>
      <c r="E8" s="76"/>
    </row>
    <row r="9" spans="1:5">
      <c r="A9" s="238" t="s">
        <v>433</v>
      </c>
      <c r="B9" s="22">
        <v>223.48</v>
      </c>
      <c r="C9" s="27">
        <v>1</v>
      </c>
      <c r="D9" s="237">
        <f t="shared" ref="D9:D22" si="0">B9*C9</f>
        <v>223.48</v>
      </c>
      <c r="E9" s="76"/>
    </row>
    <row r="10" spans="1:5">
      <c r="A10" s="238" t="s">
        <v>431</v>
      </c>
      <c r="B10" s="22">
        <v>300</v>
      </c>
      <c r="C10" s="27">
        <v>1</v>
      </c>
      <c r="D10" s="237">
        <f t="shared" si="0"/>
        <v>300</v>
      </c>
      <c r="E10" s="76"/>
    </row>
    <row r="11" spans="1:5" ht="14.4">
      <c r="A11" s="235" t="s">
        <v>429</v>
      </c>
      <c r="C11" s="27">
        <v>1</v>
      </c>
      <c r="D11" s="237">
        <f>SUM(D12:D16)</f>
        <v>672.45</v>
      </c>
      <c r="E11" s="76"/>
    </row>
    <row r="12" spans="1:5">
      <c r="A12" s="239" t="s">
        <v>428</v>
      </c>
      <c r="B12" s="197">
        <v>176.2</v>
      </c>
      <c r="C12" s="27">
        <v>1</v>
      </c>
      <c r="D12" s="192">
        <f t="shared" si="0"/>
        <v>176.2</v>
      </c>
      <c r="E12" s="76"/>
    </row>
    <row r="13" spans="1:5">
      <c r="A13" s="239" t="s">
        <v>427</v>
      </c>
      <c r="B13" s="22">
        <v>110.25</v>
      </c>
      <c r="C13" s="27">
        <v>1</v>
      </c>
      <c r="D13" s="192">
        <f t="shared" si="0"/>
        <v>110.25</v>
      </c>
      <c r="E13" s="76"/>
    </row>
    <row r="14" spans="1:5">
      <c r="A14" s="239" t="s">
        <v>423</v>
      </c>
      <c r="B14" s="22">
        <v>176</v>
      </c>
      <c r="C14" s="27">
        <v>1</v>
      </c>
      <c r="D14" s="192">
        <f t="shared" si="0"/>
        <v>176</v>
      </c>
      <c r="E14" s="76"/>
    </row>
    <row r="15" spans="1:5">
      <c r="A15" s="239" t="s">
        <v>422</v>
      </c>
      <c r="B15" s="22">
        <v>100</v>
      </c>
      <c r="C15" s="27">
        <v>1</v>
      </c>
      <c r="D15" s="192">
        <f t="shared" si="0"/>
        <v>100</v>
      </c>
      <c r="E15" s="76"/>
    </row>
    <row r="16" spans="1:5">
      <c r="A16" s="239" t="s">
        <v>424</v>
      </c>
      <c r="B16" s="22">
        <v>110</v>
      </c>
      <c r="C16" s="27">
        <v>1</v>
      </c>
      <c r="D16" s="192">
        <f t="shared" si="0"/>
        <v>110</v>
      </c>
      <c r="E16" s="76"/>
    </row>
    <row r="17" spans="1:5" ht="14.4">
      <c r="A17" s="235" t="s">
        <v>426</v>
      </c>
      <c r="C17" s="27">
        <v>1</v>
      </c>
      <c r="D17" s="237">
        <f>SUM(D18:D22)</f>
        <v>812</v>
      </c>
      <c r="E17" s="76"/>
    </row>
    <row r="18" spans="1:5">
      <c r="A18" s="239" t="s">
        <v>423</v>
      </c>
      <c r="B18" s="22">
        <v>176</v>
      </c>
      <c r="C18" s="27">
        <v>1</v>
      </c>
      <c r="D18" s="192">
        <f t="shared" si="0"/>
        <v>176</v>
      </c>
      <c r="E18" s="76"/>
    </row>
    <row r="19" spans="1:5">
      <c r="A19" s="239" t="s">
        <v>425</v>
      </c>
      <c r="B19" s="22">
        <v>250</v>
      </c>
      <c r="C19" s="27">
        <v>1</v>
      </c>
      <c r="D19" s="192">
        <f t="shared" si="0"/>
        <v>250</v>
      </c>
      <c r="E19" s="76"/>
    </row>
    <row r="20" spans="1:5">
      <c r="A20" s="239" t="s">
        <v>424</v>
      </c>
      <c r="B20" s="22">
        <v>110</v>
      </c>
      <c r="C20" s="27">
        <v>1</v>
      </c>
      <c r="D20" s="192">
        <f t="shared" si="0"/>
        <v>110</v>
      </c>
      <c r="E20" s="76"/>
    </row>
    <row r="21" spans="1:5">
      <c r="A21" s="239" t="s">
        <v>423</v>
      </c>
      <c r="B21" s="22">
        <v>176</v>
      </c>
      <c r="C21" s="27">
        <v>1</v>
      </c>
      <c r="D21" s="192">
        <f t="shared" si="0"/>
        <v>176</v>
      </c>
      <c r="E21" s="76"/>
    </row>
    <row r="22" spans="1:5">
      <c r="A22" s="239" t="s">
        <v>422</v>
      </c>
      <c r="B22" s="22">
        <v>100</v>
      </c>
      <c r="C22" s="27">
        <v>1</v>
      </c>
      <c r="D22" s="192">
        <f t="shared" si="0"/>
        <v>100</v>
      </c>
      <c r="E22" s="76"/>
    </row>
    <row r="23" spans="1:5">
      <c r="A23" s="73" t="s">
        <v>493</v>
      </c>
      <c r="B23" s="193">
        <v>0</v>
      </c>
      <c r="C23" s="29">
        <v>1</v>
      </c>
      <c r="D23" s="193">
        <f>B23*C23</f>
        <v>0</v>
      </c>
      <c r="E23" s="26"/>
    </row>
    <row r="24" spans="1:5" ht="111.75" customHeight="1">
      <c r="A24" s="28" t="s">
        <v>490</v>
      </c>
      <c r="B24" s="192">
        <v>0</v>
      </c>
      <c r="C24" s="27">
        <v>1</v>
      </c>
      <c r="D24" s="192">
        <f>B24*C24</f>
        <v>0</v>
      </c>
      <c r="E24" s="26"/>
    </row>
    <row r="25" spans="1:5">
      <c r="A25" s="28"/>
      <c r="B25" s="192">
        <v>0</v>
      </c>
      <c r="C25" s="27">
        <v>1</v>
      </c>
      <c r="D25" s="192">
        <f>B25*C25</f>
        <v>0</v>
      </c>
      <c r="E25" s="26"/>
    </row>
    <row r="26" spans="1:5">
      <c r="A26" s="28"/>
      <c r="B26" s="192">
        <v>0</v>
      </c>
      <c r="C26" s="27">
        <v>1</v>
      </c>
      <c r="D26" s="192">
        <f>B26*C26</f>
        <v>0</v>
      </c>
      <c r="E26" s="26"/>
    </row>
    <row r="27" spans="1:5">
      <c r="A27" s="28"/>
      <c r="B27" s="192"/>
      <c r="C27" s="27"/>
      <c r="D27" s="192"/>
      <c r="E27" s="26"/>
    </row>
    <row r="28" spans="1:5">
      <c r="A28" s="28"/>
      <c r="B28" s="192"/>
      <c r="C28" s="27"/>
      <c r="D28" s="192"/>
      <c r="E28" s="26"/>
    </row>
    <row r="29" spans="1:5">
      <c r="A29" s="28"/>
      <c r="B29" s="192"/>
      <c r="C29" s="27"/>
      <c r="D29" s="192"/>
      <c r="E29" s="26"/>
    </row>
    <row r="30" spans="1:5">
      <c r="A30" s="28"/>
      <c r="B30" s="192"/>
      <c r="C30" s="27"/>
      <c r="D30" s="192"/>
      <c r="E30" s="26"/>
    </row>
    <row r="31" spans="1:5">
      <c r="A31" s="28"/>
      <c r="B31" s="192"/>
      <c r="C31" s="27"/>
      <c r="D31" s="192"/>
      <c r="E31" s="26"/>
    </row>
    <row r="32" spans="1:5">
      <c r="A32" s="28"/>
      <c r="B32" s="192"/>
      <c r="C32" s="27"/>
      <c r="D32" s="192"/>
      <c r="E32" s="26"/>
    </row>
    <row r="33" spans="1:5">
      <c r="A33" s="73" t="s">
        <v>494</v>
      </c>
      <c r="B33" s="193">
        <v>0</v>
      </c>
      <c r="C33" s="29">
        <v>1</v>
      </c>
      <c r="D33" s="193">
        <f>B33*C33</f>
        <v>0</v>
      </c>
      <c r="E33" s="26"/>
    </row>
    <row r="34" spans="1:5">
      <c r="A34" s="228"/>
      <c r="B34" s="229"/>
      <c r="C34" s="230"/>
      <c r="D34" s="229"/>
      <c r="E34" s="231"/>
    </row>
    <row r="35" spans="1:5">
      <c r="A35" s="232" t="s">
        <v>487</v>
      </c>
      <c r="B35" s="233"/>
      <c r="C35" s="233"/>
      <c r="D35" s="192">
        <f>SUM(D4:D34)</f>
        <v>5500.3099999999995</v>
      </c>
      <c r="E35" s="26"/>
    </row>
    <row r="38" spans="1:5" ht="138.6">
      <c r="A38" s="234" t="s">
        <v>20</v>
      </c>
      <c r="B38" s="234"/>
      <c r="C38" s="234"/>
      <c r="D38" s="234"/>
      <c r="E38" s="23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0"/>
  <sheetViews>
    <sheetView topLeftCell="A22" workbookViewId="0">
      <selection activeCell="A42" sqref="A42:B55"/>
    </sheetView>
  </sheetViews>
  <sheetFormatPr defaultColWidth="12.5546875" defaultRowHeight="12.6"/>
  <cols>
    <col min="1" max="1" width="41" style="22" customWidth="1"/>
    <col min="2" max="2" width="11.88671875" style="22" customWidth="1"/>
    <col min="3" max="3" width="12.5546875" style="22" customWidth="1"/>
    <col min="4" max="4" width="11.5546875" style="22" customWidth="1"/>
    <col min="5" max="5" width="21.5546875" style="22" customWidth="1"/>
    <col min="6" max="6" width="11.88671875" style="22" customWidth="1"/>
    <col min="7" max="16384" width="12.5546875" style="22"/>
  </cols>
  <sheetData>
    <row r="1" spans="1:11">
      <c r="A1" s="42" t="s">
        <v>484</v>
      </c>
      <c r="B1" s="41"/>
      <c r="C1" s="41"/>
      <c r="D1" s="41"/>
      <c r="E1" s="40"/>
    </row>
    <row r="2" spans="1:11">
      <c r="A2" s="73" t="s">
        <v>483</v>
      </c>
      <c r="B2" s="27"/>
      <c r="C2" s="27"/>
      <c r="D2" s="27"/>
      <c r="E2" s="26"/>
    </row>
    <row r="3" spans="1:11">
      <c r="A3" s="39" t="s">
        <v>54</v>
      </c>
      <c r="B3" s="38" t="s">
        <v>53</v>
      </c>
      <c r="C3" s="38" t="s">
        <v>52</v>
      </c>
      <c r="D3" s="38" t="s">
        <v>21</v>
      </c>
      <c r="E3" s="37" t="s">
        <v>51</v>
      </c>
    </row>
    <row r="4" spans="1:11">
      <c r="A4" s="198" t="s">
        <v>5</v>
      </c>
      <c r="B4" s="38"/>
      <c r="C4" s="38"/>
      <c r="D4" s="38"/>
      <c r="E4" s="37"/>
    </row>
    <row r="5" spans="1:11">
      <c r="A5" s="203" t="s">
        <v>482</v>
      </c>
      <c r="B5" s="31"/>
      <c r="C5" s="31"/>
      <c r="D5" s="31"/>
      <c r="E5" s="30"/>
    </row>
    <row r="6" spans="1:11">
      <c r="A6" s="202" t="s">
        <v>481</v>
      </c>
      <c r="D6" s="22">
        <v>1500</v>
      </c>
      <c r="E6" s="76" t="s">
        <v>480</v>
      </c>
    </row>
    <row r="7" spans="1:11">
      <c r="A7" s="202" t="s">
        <v>479</v>
      </c>
      <c r="D7" s="22">
        <v>60</v>
      </c>
      <c r="E7" s="76" t="s">
        <v>478</v>
      </c>
    </row>
    <row r="8" spans="1:11">
      <c r="A8" s="227" t="s">
        <v>477</v>
      </c>
      <c r="B8" s="31"/>
      <c r="C8" s="31"/>
      <c r="D8" s="31"/>
      <c r="E8" s="30"/>
    </row>
    <row r="9" spans="1:11" ht="14.4">
      <c r="A9" s="218" t="s">
        <v>476</v>
      </c>
      <c r="B9" s="220">
        <v>12</v>
      </c>
      <c r="C9" s="225">
        <v>30</v>
      </c>
      <c r="D9" s="226">
        <v>360</v>
      </c>
      <c r="E9" s="218" t="s">
        <v>475</v>
      </c>
    </row>
    <row r="10" spans="1:11" ht="14.4">
      <c r="A10" s="221" t="s">
        <v>474</v>
      </c>
      <c r="B10" s="220">
        <v>8</v>
      </c>
      <c r="C10" s="225">
        <v>16</v>
      </c>
      <c r="D10" s="219">
        <f>B10*C10</f>
        <v>128</v>
      </c>
      <c r="E10" s="200" t="s">
        <v>473</v>
      </c>
    </row>
    <row r="11" spans="1:11" ht="14.4">
      <c r="A11" s="221" t="s">
        <v>472</v>
      </c>
      <c r="B11" s="220">
        <v>50</v>
      </c>
      <c r="C11" s="225">
        <v>4</v>
      </c>
      <c r="D11" s="219">
        <f>B11*C11</f>
        <v>200</v>
      </c>
      <c r="E11" s="200" t="s">
        <v>471</v>
      </c>
    </row>
    <row r="12" spans="1:11" ht="14.4">
      <c r="A12" s="222" t="s">
        <v>447</v>
      </c>
      <c r="B12" s="220">
        <v>50</v>
      </c>
      <c r="C12" s="189">
        <v>4</v>
      </c>
      <c r="D12" s="219">
        <f>B12*C12</f>
        <v>200</v>
      </c>
      <c r="E12" s="189"/>
      <c r="I12" s="224"/>
      <c r="K12" s="223"/>
    </row>
    <row r="13" spans="1:11" ht="14.4">
      <c r="A13" s="222" t="s">
        <v>446</v>
      </c>
      <c r="B13" s="220">
        <v>100</v>
      </c>
      <c r="C13" s="189">
        <v>4</v>
      </c>
      <c r="D13" s="219">
        <f>B13*C13</f>
        <v>400</v>
      </c>
      <c r="E13" s="189"/>
    </row>
    <row r="14" spans="1:11" ht="14.4">
      <c r="A14" s="221" t="s">
        <v>470</v>
      </c>
      <c r="B14" s="220">
        <v>13.25</v>
      </c>
      <c r="C14" s="189">
        <v>16</v>
      </c>
      <c r="D14" s="219">
        <f>B14*C14</f>
        <v>212</v>
      </c>
      <c r="E14" s="218" t="s">
        <v>469</v>
      </c>
    </row>
    <row r="15" spans="1:11">
      <c r="A15" s="28"/>
      <c r="B15" s="27"/>
      <c r="C15" s="27"/>
      <c r="D15" s="27"/>
      <c r="E15" s="26"/>
    </row>
    <row r="16" spans="1:11">
      <c r="A16" s="203" t="s">
        <v>468</v>
      </c>
      <c r="B16" s="31"/>
      <c r="C16" s="31"/>
      <c r="D16" s="31"/>
      <c r="E16" s="30"/>
    </row>
    <row r="17" spans="1:5">
      <c r="A17" s="217" t="s">
        <v>467</v>
      </c>
      <c r="B17" s="209"/>
      <c r="C17" s="209"/>
      <c r="D17" s="209"/>
      <c r="E17" s="208" t="s">
        <v>466</v>
      </c>
    </row>
    <row r="18" spans="1:5" ht="14.4">
      <c r="A18" s="216" t="s">
        <v>465</v>
      </c>
      <c r="B18" s="215">
        <v>0.1</v>
      </c>
      <c r="C18" s="214">
        <v>900</v>
      </c>
      <c r="D18" s="213">
        <f t="shared" ref="D18:D23" si="0">B18*C18</f>
        <v>90</v>
      </c>
      <c r="E18" s="209"/>
    </row>
    <row r="19" spans="1:5" ht="14.4">
      <c r="A19" s="216" t="s">
        <v>464</v>
      </c>
      <c r="B19" s="215">
        <v>0.2</v>
      </c>
      <c r="C19" s="214">
        <v>900</v>
      </c>
      <c r="D19" s="213">
        <f t="shared" si="0"/>
        <v>180</v>
      </c>
      <c r="E19" s="209"/>
    </row>
    <row r="20" spans="1:5" ht="14.4">
      <c r="A20" s="216" t="s">
        <v>463</v>
      </c>
      <c r="B20" s="215">
        <v>0.05</v>
      </c>
      <c r="C20" s="214">
        <v>900</v>
      </c>
      <c r="D20" s="213">
        <f t="shared" si="0"/>
        <v>45</v>
      </c>
      <c r="E20" s="209"/>
    </row>
    <row r="21" spans="1:5" ht="14.4">
      <c r="A21" s="216" t="s">
        <v>462</v>
      </c>
      <c r="B21" s="215">
        <v>0.15</v>
      </c>
      <c r="C21" s="214">
        <v>900</v>
      </c>
      <c r="D21" s="213">
        <f t="shared" si="0"/>
        <v>135</v>
      </c>
      <c r="E21" s="209"/>
    </row>
    <row r="22" spans="1:5" ht="14.4">
      <c r="A22" s="216" t="s">
        <v>461</v>
      </c>
      <c r="B22" s="215">
        <v>0.25</v>
      </c>
      <c r="C22" s="214">
        <v>900</v>
      </c>
      <c r="D22" s="213">
        <f t="shared" si="0"/>
        <v>225</v>
      </c>
      <c r="E22" s="209"/>
    </row>
    <row r="23" spans="1:5" ht="14.4">
      <c r="A23" s="216" t="s">
        <v>460</v>
      </c>
      <c r="B23" s="215">
        <v>0.25</v>
      </c>
      <c r="C23" s="214">
        <v>900</v>
      </c>
      <c r="D23" s="213">
        <f t="shared" si="0"/>
        <v>225</v>
      </c>
      <c r="E23" s="209"/>
    </row>
    <row r="24" spans="1:5">
      <c r="A24" s="209"/>
      <c r="B24" s="209"/>
      <c r="C24" s="209"/>
      <c r="D24" s="209">
        <f>SUM(D18:D23)</f>
        <v>900</v>
      </c>
      <c r="E24" s="209"/>
    </row>
    <row r="25" spans="1:5" ht="14.4">
      <c r="A25" s="209"/>
      <c r="B25" s="209"/>
      <c r="C25" s="209" t="s">
        <v>459</v>
      </c>
      <c r="D25" s="212">
        <f>D24*1.5</f>
        <v>1350</v>
      </c>
      <c r="E25" s="208" t="s">
        <v>458</v>
      </c>
    </row>
    <row r="26" spans="1:5">
      <c r="A26" s="211" t="s">
        <v>457</v>
      </c>
      <c r="B26" s="210"/>
      <c r="C26" s="209">
        <v>4200</v>
      </c>
      <c r="D26" s="209">
        <v>150</v>
      </c>
      <c r="E26" s="208" t="s">
        <v>456</v>
      </c>
    </row>
    <row r="27" spans="1:5" ht="14.4">
      <c r="A27" s="204" t="s">
        <v>455</v>
      </c>
      <c r="B27" s="207">
        <v>30</v>
      </c>
      <c r="C27" s="22">
        <v>5</v>
      </c>
      <c r="D27" s="205">
        <v>150</v>
      </c>
      <c r="E27" s="202" t="s">
        <v>454</v>
      </c>
    </row>
    <row r="28" spans="1:5" ht="14.4">
      <c r="A28" s="201" t="s">
        <v>453</v>
      </c>
      <c r="B28" s="206"/>
      <c r="C28" s="22">
        <v>250</v>
      </c>
      <c r="D28" s="205">
        <v>60</v>
      </c>
      <c r="E28" s="202" t="s">
        <v>452</v>
      </c>
    </row>
    <row r="29" spans="1:5" ht="14.4">
      <c r="A29" s="201" t="s">
        <v>451</v>
      </c>
      <c r="B29" s="206"/>
      <c r="D29" s="205">
        <v>200</v>
      </c>
      <c r="E29" s="202" t="s">
        <v>450</v>
      </c>
    </row>
    <row r="30" spans="1:5">
      <c r="A30" s="203" t="s">
        <v>449</v>
      </c>
      <c r="B30" s="31"/>
      <c r="C30" s="31"/>
      <c r="D30" s="31"/>
      <c r="E30" s="30"/>
    </row>
    <row r="31" spans="1:5">
      <c r="A31" s="201" t="s">
        <v>448</v>
      </c>
      <c r="B31" s="22">
        <v>80</v>
      </c>
      <c r="C31" s="22">
        <v>3</v>
      </c>
      <c r="D31" s="22">
        <f>B31*C31</f>
        <v>240</v>
      </c>
    </row>
    <row r="32" spans="1:5">
      <c r="A32" s="201" t="s">
        <v>204</v>
      </c>
    </row>
    <row r="33" spans="1:5">
      <c r="A33" s="204" t="s">
        <v>447</v>
      </c>
      <c r="B33" s="22">
        <v>150</v>
      </c>
      <c r="C33" s="22">
        <v>3</v>
      </c>
      <c r="D33" s="22">
        <f>B33*C33</f>
        <v>450</v>
      </c>
    </row>
    <row r="34" spans="1:5">
      <c r="A34" s="204" t="s">
        <v>446</v>
      </c>
      <c r="B34" s="22">
        <v>200</v>
      </c>
      <c r="C34" s="22">
        <v>3</v>
      </c>
      <c r="D34" s="22">
        <f>B34*C34</f>
        <v>600</v>
      </c>
    </row>
    <row r="35" spans="1:5">
      <c r="A35" s="201" t="s">
        <v>445</v>
      </c>
      <c r="B35" s="22">
        <v>100</v>
      </c>
      <c r="C35" s="22">
        <v>3</v>
      </c>
      <c r="D35" s="22">
        <f>B35*C35</f>
        <v>300</v>
      </c>
      <c r="E35" s="202" t="s">
        <v>444</v>
      </c>
    </row>
    <row r="36" spans="1:5">
      <c r="A36" s="203" t="s">
        <v>443</v>
      </c>
      <c r="B36" s="31"/>
      <c r="C36" s="31"/>
      <c r="D36" s="31"/>
      <c r="E36" s="30"/>
    </row>
    <row r="37" spans="1:5">
      <c r="A37" s="201" t="s">
        <v>442</v>
      </c>
      <c r="D37" s="22">
        <v>30</v>
      </c>
      <c r="E37" s="202" t="s">
        <v>441</v>
      </c>
    </row>
    <row r="38" spans="1:5">
      <c r="A38" s="201" t="s">
        <v>440</v>
      </c>
      <c r="D38" s="22">
        <v>30</v>
      </c>
      <c r="E38" s="202" t="s">
        <v>439</v>
      </c>
    </row>
    <row r="39" spans="1:5">
      <c r="A39" s="201" t="s">
        <v>438</v>
      </c>
      <c r="B39" s="197">
        <v>0.7</v>
      </c>
      <c r="C39" s="22">
        <v>120</v>
      </c>
      <c r="D39" s="22">
        <f>B39*C39</f>
        <v>84</v>
      </c>
      <c r="E39" s="200" t="s">
        <v>437</v>
      </c>
    </row>
    <row r="40" spans="1:5" ht="13.8">
      <c r="A40" s="199" t="s">
        <v>436</v>
      </c>
      <c r="D40" s="22">
        <f>SUM(D6:D39)-1800</f>
        <v>6704</v>
      </c>
    </row>
    <row r="41" spans="1:5">
      <c r="A41" s="198" t="s">
        <v>435</v>
      </c>
      <c r="B41" s="38" t="s">
        <v>434</v>
      </c>
      <c r="C41" s="38"/>
      <c r="D41" s="38"/>
      <c r="E41" s="37"/>
    </row>
    <row r="42" spans="1:5">
      <c r="A42" s="22" t="s">
        <v>433</v>
      </c>
      <c r="B42" s="22">
        <v>223.48</v>
      </c>
      <c r="C42" s="27"/>
      <c r="D42" s="27"/>
      <c r="E42" s="76" t="s">
        <v>432</v>
      </c>
    </row>
    <row r="43" spans="1:5">
      <c r="A43" s="22" t="s">
        <v>431</v>
      </c>
      <c r="B43" s="22">
        <v>300</v>
      </c>
      <c r="C43" s="27"/>
      <c r="D43" s="27"/>
      <c r="E43" s="76" t="s">
        <v>430</v>
      </c>
    </row>
    <row r="44" spans="1:5" ht="14.4">
      <c r="A44" s="196" t="s">
        <v>429</v>
      </c>
      <c r="C44" s="27"/>
      <c r="D44" s="27"/>
      <c r="E44" s="26"/>
    </row>
    <row r="45" spans="1:5">
      <c r="A45" s="22" t="s">
        <v>428</v>
      </c>
      <c r="B45" s="197">
        <v>176.2</v>
      </c>
      <c r="C45" s="27"/>
      <c r="D45" s="27"/>
      <c r="E45" s="26"/>
    </row>
    <row r="46" spans="1:5">
      <c r="A46" s="22" t="s">
        <v>427</v>
      </c>
      <c r="B46" s="22">
        <v>110.25</v>
      </c>
      <c r="C46" s="27"/>
      <c r="D46" s="27"/>
      <c r="E46" s="26"/>
    </row>
    <row r="47" spans="1:5">
      <c r="A47" s="22" t="s">
        <v>423</v>
      </c>
      <c r="B47" s="22">
        <v>176</v>
      </c>
      <c r="C47" s="27"/>
      <c r="D47" s="27"/>
      <c r="E47" s="26"/>
    </row>
    <row r="48" spans="1:5">
      <c r="A48" s="22" t="s">
        <v>422</v>
      </c>
      <c r="B48" s="22">
        <v>100</v>
      </c>
      <c r="C48" s="27"/>
      <c r="D48" s="27"/>
      <c r="E48" s="26"/>
    </row>
    <row r="49" spans="1:5">
      <c r="A49" s="22" t="s">
        <v>424</v>
      </c>
      <c r="B49" s="22">
        <v>110</v>
      </c>
      <c r="C49" s="27"/>
      <c r="D49" s="27"/>
      <c r="E49" s="26"/>
    </row>
    <row r="50" spans="1:5" ht="14.4">
      <c r="A50" s="196" t="s">
        <v>426</v>
      </c>
      <c r="C50" s="27"/>
      <c r="D50" s="27"/>
      <c r="E50" s="26"/>
    </row>
    <row r="51" spans="1:5">
      <c r="A51" s="22" t="s">
        <v>423</v>
      </c>
      <c r="B51" s="22">
        <v>176</v>
      </c>
      <c r="C51" s="27"/>
      <c r="D51" s="27"/>
      <c r="E51" s="26"/>
    </row>
    <row r="52" spans="1:5">
      <c r="A52" s="22" t="s">
        <v>425</v>
      </c>
      <c r="B52" s="22">
        <v>250</v>
      </c>
      <c r="C52" s="27"/>
      <c r="D52" s="27"/>
      <c r="E52" s="26"/>
    </row>
    <row r="53" spans="1:5">
      <c r="A53" s="22" t="s">
        <v>424</v>
      </c>
      <c r="B53" s="22">
        <v>110</v>
      </c>
      <c r="C53" s="27"/>
      <c r="D53" s="27"/>
      <c r="E53" s="26"/>
    </row>
    <row r="54" spans="1:5">
      <c r="A54" s="22" t="s">
        <v>423</v>
      </c>
      <c r="B54" s="22">
        <v>176</v>
      </c>
      <c r="C54" s="27"/>
      <c r="D54" s="27"/>
      <c r="E54" s="26"/>
    </row>
    <row r="55" spans="1:5">
      <c r="A55" s="22" t="s">
        <v>422</v>
      </c>
      <c r="B55" s="22">
        <v>100</v>
      </c>
      <c r="C55" s="27"/>
      <c r="D55" s="27"/>
      <c r="E55" s="26"/>
    </row>
    <row r="56" spans="1:5" ht="13.8">
      <c r="A56" s="195" t="s">
        <v>421</v>
      </c>
      <c r="B56" s="22">
        <f>SUM(B42:B55)</f>
        <v>2007.93</v>
      </c>
      <c r="C56" s="27"/>
      <c r="D56" s="27"/>
      <c r="E56" s="26"/>
    </row>
    <row r="57" spans="1:5">
      <c r="C57" s="27"/>
      <c r="D57" s="27"/>
      <c r="E57" s="26"/>
    </row>
    <row r="58" spans="1:5" ht="13.8">
      <c r="A58" s="194" t="s">
        <v>420</v>
      </c>
      <c r="B58" s="22">
        <f>D40-B56</f>
        <v>4696.07</v>
      </c>
      <c r="C58" s="44"/>
      <c r="D58" s="44"/>
      <c r="E58" s="43"/>
    </row>
    <row r="60" spans="1:5" ht="111.75" customHeight="1">
      <c r="A60" s="277" t="s">
        <v>20</v>
      </c>
      <c r="B60" s="277"/>
      <c r="C60" s="277"/>
      <c r="D60" s="277"/>
      <c r="E60" s="277"/>
    </row>
  </sheetData>
  <mergeCells count="1">
    <mergeCell ref="A60:E60"/>
  </mergeCell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M26"/>
  <sheetViews>
    <sheetView workbookViewId="0">
      <selection activeCell="B5" sqref="B5"/>
    </sheetView>
  </sheetViews>
  <sheetFormatPr defaultColWidth="14.44140625" defaultRowHeight="15.75" customHeight="1"/>
  <cols>
    <col min="1" max="1" width="25.5546875" style="50" customWidth="1"/>
    <col min="2" max="2" width="14.44140625" style="50"/>
    <col min="3" max="3" width="31.109375" style="50" customWidth="1"/>
    <col min="4" max="4" width="24" style="50" customWidth="1"/>
    <col min="5" max="5" width="15.88671875" style="50" customWidth="1"/>
    <col min="6" max="6" width="27.109375" style="50" customWidth="1"/>
    <col min="7" max="7" width="26" style="50" customWidth="1"/>
    <col min="8" max="8" width="22.44140625" style="50" customWidth="1"/>
    <col min="9" max="9" width="16.44140625" style="50" customWidth="1"/>
    <col min="10" max="10" width="15.88671875" style="50" customWidth="1"/>
    <col min="11" max="12" width="14.44140625" style="50"/>
    <col min="13" max="13" width="30.44140625" style="50" customWidth="1"/>
    <col min="14" max="16384" width="14.44140625" style="50"/>
  </cols>
  <sheetData>
    <row r="1" spans="1:13" ht="15.75" customHeight="1">
      <c r="A1" s="289" t="s">
        <v>384</v>
      </c>
      <c r="B1" s="290"/>
      <c r="C1" s="291"/>
      <c r="D1" s="289" t="s">
        <v>383</v>
      </c>
      <c r="E1" s="290"/>
      <c r="F1" s="290"/>
      <c r="G1" s="290"/>
      <c r="H1" s="291"/>
      <c r="I1" s="289" t="s">
        <v>323</v>
      </c>
      <c r="J1" s="290"/>
      <c r="K1" s="290"/>
      <c r="L1" s="290"/>
      <c r="M1" s="291"/>
    </row>
    <row r="2" spans="1:13" ht="15.75" customHeight="1">
      <c r="A2" s="177" t="s">
        <v>382</v>
      </c>
      <c r="B2" s="177" t="s">
        <v>381</v>
      </c>
      <c r="C2" s="176" t="s">
        <v>373</v>
      </c>
      <c r="D2" s="177" t="s">
        <v>380</v>
      </c>
      <c r="E2" s="177" t="s">
        <v>376</v>
      </c>
      <c r="F2" s="177" t="s">
        <v>379</v>
      </c>
      <c r="G2" s="177" t="s">
        <v>378</v>
      </c>
      <c r="H2" s="176" t="s">
        <v>373</v>
      </c>
      <c r="I2" s="177" t="s">
        <v>377</v>
      </c>
      <c r="J2" s="177" t="s">
        <v>376</v>
      </c>
      <c r="K2" s="177" t="s">
        <v>375</v>
      </c>
      <c r="L2" s="177" t="s">
        <v>374</v>
      </c>
      <c r="M2" s="176" t="s">
        <v>373</v>
      </c>
    </row>
    <row r="3" spans="1:13" ht="15.75" customHeight="1">
      <c r="A3" s="168" t="s">
        <v>372</v>
      </c>
      <c r="B3" s="170">
        <v>15000</v>
      </c>
      <c r="C3" s="167" t="s">
        <v>371</v>
      </c>
      <c r="D3" s="168" t="s">
        <v>370</v>
      </c>
      <c r="E3" s="170">
        <f>G3*F3</f>
        <v>2800</v>
      </c>
      <c r="F3" s="170">
        <v>40</v>
      </c>
      <c r="G3" s="170">
        <v>70</v>
      </c>
      <c r="H3" s="167" t="s">
        <v>364</v>
      </c>
      <c r="I3" s="168" t="s">
        <v>369</v>
      </c>
      <c r="J3" s="170">
        <f>K3*L3</f>
        <v>450</v>
      </c>
      <c r="K3" s="170">
        <v>2.5</v>
      </c>
      <c r="L3" s="170">
        <v>180</v>
      </c>
      <c r="M3" s="167" t="s">
        <v>368</v>
      </c>
    </row>
    <row r="4" spans="1:13" ht="15.75" customHeight="1">
      <c r="A4" s="168" t="s">
        <v>367</v>
      </c>
      <c r="B4" s="170">
        <v>0</v>
      </c>
      <c r="C4" s="167" t="s">
        <v>366</v>
      </c>
      <c r="D4" s="168" t="s">
        <v>365</v>
      </c>
      <c r="E4" s="170">
        <f>G4*F4</f>
        <v>680</v>
      </c>
      <c r="F4" s="170">
        <v>40</v>
      </c>
      <c r="G4" s="170">
        <v>17</v>
      </c>
      <c r="H4" s="167" t="s">
        <v>364</v>
      </c>
      <c r="I4" s="168" t="s">
        <v>363</v>
      </c>
      <c r="J4" s="170">
        <f>L4*K4</f>
        <v>400</v>
      </c>
      <c r="K4" s="170">
        <v>1</v>
      </c>
      <c r="L4" s="170">
        <v>400</v>
      </c>
      <c r="M4" s="167" t="s">
        <v>362</v>
      </c>
    </row>
    <row r="5" spans="1:13" ht="15.75" customHeight="1">
      <c r="A5" s="168" t="s">
        <v>361</v>
      </c>
      <c r="B5" s="170">
        <v>5296.46</v>
      </c>
      <c r="C5" s="167" t="s">
        <v>360</v>
      </c>
      <c r="D5" s="168" t="s">
        <v>359</v>
      </c>
      <c r="E5" s="170">
        <f>G5*F5</f>
        <v>600</v>
      </c>
      <c r="F5" s="170">
        <v>15</v>
      </c>
      <c r="G5" s="170">
        <v>40</v>
      </c>
      <c r="H5" s="167" t="s">
        <v>358</v>
      </c>
      <c r="I5" s="168" t="s">
        <v>357</v>
      </c>
      <c r="J5" s="170">
        <f>L5*K5</f>
        <v>40</v>
      </c>
      <c r="K5" s="170">
        <v>1</v>
      </c>
      <c r="L5" s="170">
        <v>40</v>
      </c>
      <c r="M5" s="167" t="s">
        <v>356</v>
      </c>
    </row>
    <row r="6" spans="1:13" ht="15.75" customHeight="1">
      <c r="A6" s="168" t="s">
        <v>355</v>
      </c>
      <c r="B6" s="170">
        <v>6000</v>
      </c>
      <c r="C6" s="167" t="s">
        <v>354</v>
      </c>
      <c r="D6" s="168" t="s">
        <v>353</v>
      </c>
      <c r="E6" s="170">
        <v>1840</v>
      </c>
      <c r="F6" s="170">
        <v>1</v>
      </c>
      <c r="G6" s="170">
        <v>1650</v>
      </c>
      <c r="H6" s="167" t="s">
        <v>342</v>
      </c>
      <c r="I6" s="168" t="s">
        <v>352</v>
      </c>
      <c r="J6" s="170">
        <v>318</v>
      </c>
      <c r="K6" s="168"/>
      <c r="L6" s="168"/>
      <c r="M6" s="167" t="s">
        <v>351</v>
      </c>
    </row>
    <row r="7" spans="1:13" ht="15.75" customHeight="1">
      <c r="A7" s="168" t="s">
        <v>350</v>
      </c>
      <c r="B7" s="170">
        <v>400</v>
      </c>
      <c r="C7" s="167" t="s">
        <v>349</v>
      </c>
      <c r="D7" s="168" t="s">
        <v>348</v>
      </c>
      <c r="E7" s="170">
        <f t="shared" ref="E7:E16" si="0">G7*F7</f>
        <v>1700</v>
      </c>
      <c r="F7" s="170">
        <v>1</v>
      </c>
      <c r="G7" s="170">
        <v>1700</v>
      </c>
      <c r="H7" s="167" t="s">
        <v>347</v>
      </c>
      <c r="I7" s="168" t="s">
        <v>346</v>
      </c>
      <c r="J7" s="170">
        <v>150</v>
      </c>
      <c r="K7" s="168"/>
      <c r="L7" s="168"/>
      <c r="M7" s="167" t="s">
        <v>342</v>
      </c>
    </row>
    <row r="8" spans="1:13" ht="15.75" customHeight="1">
      <c r="A8" s="168" t="s">
        <v>345</v>
      </c>
      <c r="B8" s="170">
        <v>250</v>
      </c>
      <c r="C8" s="167" t="s">
        <v>342</v>
      </c>
      <c r="D8" s="168" t="s">
        <v>344</v>
      </c>
      <c r="E8" s="170">
        <f t="shared" si="0"/>
        <v>2250</v>
      </c>
      <c r="F8" s="170">
        <v>3</v>
      </c>
      <c r="G8" s="170">
        <v>750</v>
      </c>
      <c r="H8" s="167" t="s">
        <v>326</v>
      </c>
      <c r="I8" s="168" t="s">
        <v>343</v>
      </c>
      <c r="J8" s="170">
        <v>150</v>
      </c>
      <c r="K8" s="168"/>
      <c r="L8" s="168"/>
      <c r="M8" s="167" t="s">
        <v>342</v>
      </c>
    </row>
    <row r="9" spans="1:13" ht="15.75" customHeight="1">
      <c r="A9" s="168" t="s">
        <v>341</v>
      </c>
      <c r="B9" s="170">
        <v>350</v>
      </c>
      <c r="C9" s="167"/>
      <c r="D9" s="168" t="s">
        <v>340</v>
      </c>
      <c r="E9" s="170">
        <f t="shared" si="0"/>
        <v>2100</v>
      </c>
      <c r="F9" s="170">
        <v>2</v>
      </c>
      <c r="G9" s="170">
        <v>1050</v>
      </c>
      <c r="H9" s="167" t="s">
        <v>326</v>
      </c>
      <c r="I9" s="168" t="s">
        <v>339</v>
      </c>
      <c r="J9" s="170">
        <v>30</v>
      </c>
      <c r="K9" s="168"/>
      <c r="L9" s="168"/>
      <c r="M9" s="167" t="s">
        <v>338</v>
      </c>
    </row>
    <row r="10" spans="1:13" ht="15.75" customHeight="1">
      <c r="A10" s="168" t="s">
        <v>337</v>
      </c>
      <c r="B10" s="170">
        <v>0</v>
      </c>
      <c r="C10" s="167" t="s">
        <v>336</v>
      </c>
      <c r="D10" s="168" t="s">
        <v>335</v>
      </c>
      <c r="E10" s="170">
        <f t="shared" si="0"/>
        <v>720</v>
      </c>
      <c r="F10" s="170">
        <v>2</v>
      </c>
      <c r="G10" s="170">
        <f>180*2</f>
        <v>360</v>
      </c>
      <c r="H10" s="167" t="s">
        <v>326</v>
      </c>
      <c r="I10" s="168"/>
      <c r="J10" s="168"/>
      <c r="K10" s="168"/>
      <c r="L10" s="168"/>
      <c r="M10" s="167"/>
    </row>
    <row r="11" spans="1:13" ht="15.75" customHeight="1">
      <c r="A11" s="168" t="s">
        <v>334</v>
      </c>
      <c r="B11" s="170">
        <v>1200</v>
      </c>
      <c r="C11" s="167"/>
      <c r="D11" s="168" t="s">
        <v>333</v>
      </c>
      <c r="E11" s="170">
        <f t="shared" si="0"/>
        <v>3240</v>
      </c>
      <c r="F11" s="170">
        <v>18</v>
      </c>
      <c r="G11" s="170">
        <v>180</v>
      </c>
      <c r="H11" s="167" t="s">
        <v>331</v>
      </c>
      <c r="I11" s="168"/>
      <c r="J11" s="168"/>
      <c r="K11" s="168"/>
      <c r="L11" s="168"/>
      <c r="M11" s="167"/>
    </row>
    <row r="12" spans="1:13" ht="15.75" customHeight="1">
      <c r="A12" s="168"/>
      <c r="B12" s="168"/>
      <c r="C12" s="167"/>
      <c r="D12" s="168" t="s">
        <v>332</v>
      </c>
      <c r="E12" s="170">
        <f t="shared" si="0"/>
        <v>1440</v>
      </c>
      <c r="F12" s="170">
        <v>8</v>
      </c>
      <c r="G12" s="170">
        <v>180</v>
      </c>
      <c r="H12" s="167" t="s">
        <v>331</v>
      </c>
      <c r="I12" s="168"/>
      <c r="J12" s="168"/>
      <c r="K12" s="168"/>
      <c r="L12" s="168"/>
      <c r="M12" s="167"/>
    </row>
    <row r="13" spans="1:13" ht="15.75" customHeight="1">
      <c r="A13" s="168"/>
      <c r="B13" s="168"/>
      <c r="C13" s="167"/>
      <c r="D13" s="168" t="s">
        <v>330</v>
      </c>
      <c r="E13" s="170">
        <f t="shared" si="0"/>
        <v>2544</v>
      </c>
      <c r="F13" s="170">
        <v>8</v>
      </c>
      <c r="G13" s="170">
        <v>318</v>
      </c>
      <c r="H13" s="167" t="s">
        <v>326</v>
      </c>
      <c r="I13" s="168"/>
      <c r="J13" s="168"/>
      <c r="K13" s="168"/>
      <c r="L13" s="168"/>
      <c r="M13" s="167"/>
    </row>
    <row r="14" spans="1:13" ht="15.75" customHeight="1">
      <c r="A14" s="168"/>
      <c r="B14" s="168"/>
      <c r="C14" s="167"/>
      <c r="D14" s="168" t="s">
        <v>329</v>
      </c>
      <c r="E14" s="170">
        <f t="shared" si="0"/>
        <v>5000</v>
      </c>
      <c r="F14" s="170">
        <v>2</v>
      </c>
      <c r="G14" s="170">
        <v>2500</v>
      </c>
      <c r="H14" s="167" t="s">
        <v>328</v>
      </c>
      <c r="I14" s="168"/>
      <c r="J14" s="168"/>
      <c r="K14" s="168"/>
      <c r="L14" s="168"/>
      <c r="M14" s="167"/>
    </row>
    <row r="15" spans="1:13" ht="15.75" customHeight="1">
      <c r="A15" s="168"/>
      <c r="B15" s="168"/>
      <c r="C15" s="167"/>
      <c r="D15" s="168" t="s">
        <v>327</v>
      </c>
      <c r="E15" s="170">
        <f t="shared" si="0"/>
        <v>125</v>
      </c>
      <c r="F15" s="170">
        <v>5</v>
      </c>
      <c r="G15" s="170">
        <v>25</v>
      </c>
      <c r="H15" s="167" t="s">
        <v>326</v>
      </c>
      <c r="I15" s="168"/>
      <c r="J15" s="168"/>
      <c r="K15" s="168"/>
      <c r="L15" s="168"/>
      <c r="M15" s="167"/>
    </row>
    <row r="16" spans="1:13" ht="15.75" customHeight="1">
      <c r="A16" s="168"/>
      <c r="B16" s="168"/>
      <c r="C16" s="167"/>
      <c r="D16" s="175" t="s">
        <v>325</v>
      </c>
      <c r="E16" s="174">
        <f t="shared" si="0"/>
        <v>30</v>
      </c>
      <c r="F16" s="174">
        <v>1</v>
      </c>
      <c r="G16" s="170">
        <v>30</v>
      </c>
      <c r="H16" s="167" t="s">
        <v>324</v>
      </c>
      <c r="I16" s="168"/>
      <c r="J16" s="168"/>
      <c r="K16" s="168"/>
      <c r="L16" s="168"/>
      <c r="M16" s="167"/>
    </row>
    <row r="17" spans="1:13" ht="15.75" customHeight="1">
      <c r="A17" s="168"/>
      <c r="B17" s="168"/>
      <c r="C17" s="167"/>
      <c r="D17" s="173" t="s">
        <v>323</v>
      </c>
      <c r="E17" s="172">
        <f>SUM(J3:J24)</f>
        <v>1538</v>
      </c>
      <c r="F17" s="168"/>
      <c r="G17" s="168"/>
      <c r="H17" s="167"/>
      <c r="I17" s="168"/>
      <c r="J17" s="168"/>
      <c r="K17" s="168"/>
      <c r="L17" s="168"/>
      <c r="M17" s="167"/>
    </row>
    <row r="18" spans="1:13" ht="15.75" customHeight="1">
      <c r="A18" s="168"/>
      <c r="B18" s="168"/>
      <c r="C18" s="167"/>
      <c r="D18" s="171" t="s">
        <v>322</v>
      </c>
      <c r="E18" s="170">
        <v>2220.1999999999998</v>
      </c>
      <c r="F18" s="168"/>
      <c r="G18" s="168"/>
      <c r="H18" s="167" t="s">
        <v>321</v>
      </c>
      <c r="I18" s="168"/>
      <c r="J18" s="168"/>
      <c r="K18" s="168"/>
      <c r="L18" s="168"/>
      <c r="M18" s="167"/>
    </row>
    <row r="19" spans="1:13" ht="15.75" customHeight="1">
      <c r="A19" s="168"/>
      <c r="B19" s="168"/>
      <c r="C19" s="167"/>
      <c r="D19" s="168"/>
      <c r="E19" s="168"/>
      <c r="F19" s="168"/>
      <c r="G19" s="168"/>
      <c r="H19" s="167"/>
      <c r="I19" s="168"/>
      <c r="J19" s="168"/>
      <c r="K19" s="168"/>
      <c r="L19" s="168"/>
      <c r="M19" s="167"/>
    </row>
    <row r="20" spans="1:13" ht="15.75" customHeight="1">
      <c r="A20" s="168"/>
      <c r="B20" s="168"/>
      <c r="C20" s="167"/>
      <c r="D20" s="168"/>
      <c r="E20" s="168"/>
      <c r="F20" s="169"/>
      <c r="G20" s="168"/>
      <c r="H20" s="167"/>
      <c r="I20" s="168"/>
      <c r="J20" s="168"/>
      <c r="K20" s="168"/>
      <c r="L20" s="168"/>
      <c r="M20" s="167"/>
    </row>
    <row r="21" spans="1:13" ht="15.75" customHeight="1">
      <c r="A21" s="168"/>
      <c r="B21" s="168"/>
      <c r="C21" s="167"/>
      <c r="D21" s="168"/>
      <c r="E21" s="168"/>
      <c r="F21" s="168"/>
      <c r="G21" s="168"/>
      <c r="H21" s="167"/>
      <c r="I21" s="168"/>
      <c r="J21" s="168"/>
      <c r="K21" s="168"/>
      <c r="L21" s="168"/>
      <c r="M21" s="167"/>
    </row>
    <row r="22" spans="1:13" ht="15.75" customHeight="1">
      <c r="A22" s="168"/>
      <c r="B22" s="168"/>
      <c r="C22" s="167"/>
      <c r="D22" s="168"/>
      <c r="E22" s="168"/>
      <c r="F22" s="168"/>
      <c r="G22" s="168"/>
      <c r="H22" s="167"/>
      <c r="I22" s="168"/>
      <c r="J22" s="168"/>
      <c r="K22" s="168"/>
      <c r="L22" s="168"/>
      <c r="M22" s="167"/>
    </row>
    <row r="23" spans="1:13" ht="15.75" customHeight="1">
      <c r="A23" s="168"/>
      <c r="B23" s="168"/>
      <c r="C23" s="167"/>
      <c r="D23" s="168"/>
      <c r="E23" s="168"/>
      <c r="F23" s="168"/>
      <c r="G23" s="168"/>
      <c r="H23" s="167"/>
      <c r="I23" s="168"/>
      <c r="J23" s="168"/>
      <c r="K23" s="168"/>
      <c r="L23" s="168"/>
      <c r="M23" s="167"/>
    </row>
    <row r="24" spans="1:13" ht="15.75" customHeight="1" thickBot="1">
      <c r="A24" s="166"/>
      <c r="B24" s="166"/>
      <c r="C24" s="165"/>
      <c r="D24" s="166"/>
      <c r="E24" s="166"/>
      <c r="F24" s="166"/>
      <c r="G24" s="166"/>
      <c r="H24" s="165"/>
      <c r="I24" s="166"/>
      <c r="J24" s="166"/>
      <c r="K24" s="166"/>
      <c r="L24" s="166"/>
      <c r="M24" s="165"/>
    </row>
    <row r="25" spans="1:13" ht="15.75" customHeight="1" thickBot="1">
      <c r="A25" s="164" t="s">
        <v>320</v>
      </c>
      <c r="B25" s="292">
        <f>SUM(B3:B17)</f>
        <v>28496.46</v>
      </c>
      <c r="C25" s="293"/>
      <c r="D25" s="164" t="s">
        <v>319</v>
      </c>
      <c r="E25" s="292">
        <f>SUM(E3:E24)</f>
        <v>28827.200000000001</v>
      </c>
      <c r="F25" s="294"/>
      <c r="G25" s="294"/>
      <c r="H25" s="293"/>
      <c r="I25" s="164" t="s">
        <v>318</v>
      </c>
      <c r="J25" s="292">
        <f>SUM(J3:J24)</f>
        <v>1538</v>
      </c>
      <c r="K25" s="294"/>
      <c r="L25" s="294"/>
      <c r="M25" s="293"/>
    </row>
    <row r="26" spans="1:13" ht="15.75" customHeight="1" thickBot="1">
      <c r="A26" s="163" t="s">
        <v>317</v>
      </c>
      <c r="B26" s="286">
        <f>B25-E25</f>
        <v>-330.7400000000016</v>
      </c>
      <c r="C26" s="287"/>
      <c r="D26" s="287"/>
      <c r="E26" s="287"/>
      <c r="F26" s="287"/>
      <c r="G26" s="287"/>
      <c r="H26" s="287"/>
      <c r="I26" s="287"/>
      <c r="J26" s="287"/>
      <c r="K26" s="287"/>
      <c r="L26" s="287"/>
      <c r="M26" s="288"/>
    </row>
  </sheetData>
  <mergeCells count="7">
    <mergeCell ref="B26:M26"/>
    <mergeCell ref="A1:C1"/>
    <mergeCell ref="D1:H1"/>
    <mergeCell ref="I1:M1"/>
    <mergeCell ref="B25:C25"/>
    <mergeCell ref="E25:H25"/>
    <mergeCell ref="J25:M2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3"/>
  <sheetViews>
    <sheetView workbookViewId="0">
      <selection activeCell="A6" sqref="A6"/>
    </sheetView>
  </sheetViews>
  <sheetFormatPr defaultColWidth="12.5546875" defaultRowHeight="12.6"/>
  <cols>
    <col min="1" max="1" width="28.44140625" style="22" bestFit="1" customWidth="1"/>
    <col min="2" max="2" width="11.88671875" style="22" customWidth="1"/>
    <col min="3" max="3" width="10.5546875" style="22" customWidth="1"/>
    <col min="4" max="4" width="11.5546875" style="22" customWidth="1"/>
    <col min="5" max="5" width="76" style="22" bestFit="1" customWidth="1"/>
    <col min="6" max="6" width="11.88671875" style="22" customWidth="1"/>
    <col min="7" max="16384" width="12.5546875" style="22"/>
  </cols>
  <sheetData>
    <row r="1" spans="1:5">
      <c r="A1" s="42" t="s">
        <v>55</v>
      </c>
      <c r="B1" s="41"/>
      <c r="C1" s="41"/>
      <c r="D1" s="41"/>
      <c r="E1" s="40"/>
    </row>
    <row r="2" spans="1:5">
      <c r="A2" s="28"/>
      <c r="B2" s="27"/>
      <c r="C2" s="27"/>
      <c r="D2" s="27"/>
      <c r="E2" s="26"/>
    </row>
    <row r="3" spans="1:5">
      <c r="A3" s="39" t="s">
        <v>54</v>
      </c>
      <c r="B3" s="38" t="s">
        <v>53</v>
      </c>
      <c r="C3" s="38" t="s">
        <v>52</v>
      </c>
      <c r="D3" s="38" t="s">
        <v>21</v>
      </c>
      <c r="E3" s="37" t="s">
        <v>51</v>
      </c>
    </row>
    <row r="4" spans="1:5">
      <c r="A4" s="28" t="s">
        <v>50</v>
      </c>
      <c r="B4" s="27">
        <v>0</v>
      </c>
      <c r="C4" s="27">
        <v>1</v>
      </c>
      <c r="D4" s="27">
        <f>B4*C4</f>
        <v>0</v>
      </c>
      <c r="E4" s="26" t="s">
        <v>49</v>
      </c>
    </row>
    <row r="5" spans="1:5">
      <c r="A5" s="28" t="s">
        <v>48</v>
      </c>
      <c r="B5" s="27">
        <v>160</v>
      </c>
      <c r="C5" s="27">
        <v>1</v>
      </c>
      <c r="D5" s="27">
        <f>B5*C5</f>
        <v>160</v>
      </c>
      <c r="E5" s="26"/>
    </row>
    <row r="6" spans="1:5">
      <c r="A6" s="28" t="s">
        <v>47</v>
      </c>
      <c r="B6" s="27">
        <v>0</v>
      </c>
      <c r="C6" s="27">
        <v>7</v>
      </c>
      <c r="D6" s="27">
        <f>B6*C6</f>
        <v>0</v>
      </c>
      <c r="E6" s="26"/>
    </row>
    <row r="7" spans="1:5">
      <c r="A7" s="28" t="s">
        <v>46</v>
      </c>
      <c r="B7" s="29">
        <v>7</v>
      </c>
      <c r="C7" s="29">
        <v>30</v>
      </c>
      <c r="D7" s="27">
        <f>B7*C7</f>
        <v>210</v>
      </c>
      <c r="E7" s="26" t="s">
        <v>45</v>
      </c>
    </row>
    <row r="8" spans="1:5">
      <c r="A8" s="32" t="s">
        <v>44</v>
      </c>
      <c r="B8" s="31"/>
      <c r="C8" s="31"/>
      <c r="D8" s="31"/>
      <c r="E8" s="30"/>
    </row>
    <row r="9" spans="1:5">
      <c r="A9" s="36" t="s">
        <v>43</v>
      </c>
      <c r="B9" s="29">
        <v>400</v>
      </c>
      <c r="C9" s="29">
        <v>1</v>
      </c>
      <c r="D9" s="27">
        <f>B9*C9</f>
        <v>400</v>
      </c>
      <c r="E9" s="26" t="s">
        <v>42</v>
      </c>
    </row>
    <row r="10" spans="1:5">
      <c r="A10" s="28" t="s">
        <v>41</v>
      </c>
      <c r="B10" s="29">
        <v>400</v>
      </c>
      <c r="C10" s="29">
        <v>1</v>
      </c>
      <c r="D10" s="27">
        <f>B10*C10</f>
        <v>400</v>
      </c>
      <c r="E10" s="26"/>
    </row>
    <row r="11" spans="1:5">
      <c r="A11" s="28" t="s">
        <v>40</v>
      </c>
      <c r="B11" s="29">
        <v>1000</v>
      </c>
      <c r="C11" s="29">
        <v>1</v>
      </c>
      <c r="D11" s="27">
        <f>B11*C11</f>
        <v>1000</v>
      </c>
      <c r="E11" s="26"/>
    </row>
    <row r="12" spans="1:5">
      <c r="A12" s="28" t="s">
        <v>39</v>
      </c>
      <c r="B12" s="29">
        <v>1000</v>
      </c>
      <c r="C12" s="29">
        <v>1</v>
      </c>
      <c r="D12" s="27">
        <f>B12*C12</f>
        <v>1000</v>
      </c>
      <c r="E12" s="26"/>
    </row>
    <row r="13" spans="1:5">
      <c r="A13" s="32" t="s">
        <v>38</v>
      </c>
      <c r="B13" s="31"/>
      <c r="C13" s="31"/>
      <c r="D13" s="31"/>
      <c r="E13" s="30"/>
    </row>
    <row r="14" spans="1:5">
      <c r="A14" s="28" t="s">
        <v>37</v>
      </c>
      <c r="B14" s="27">
        <v>50</v>
      </c>
      <c r="C14" s="27">
        <v>6</v>
      </c>
      <c r="D14" s="27">
        <f>B14*C14</f>
        <v>300</v>
      </c>
      <c r="E14" s="26"/>
    </row>
    <row r="15" spans="1:5">
      <c r="A15" s="36" t="s">
        <v>36</v>
      </c>
      <c r="B15" s="27">
        <v>300</v>
      </c>
      <c r="C15" s="29">
        <v>1</v>
      </c>
      <c r="D15" s="29">
        <f>B15*C15</f>
        <v>300</v>
      </c>
      <c r="E15" s="26"/>
    </row>
    <row r="16" spans="1:5">
      <c r="A16" s="28" t="s">
        <v>35</v>
      </c>
      <c r="B16" s="29">
        <v>0</v>
      </c>
      <c r="C16" s="27"/>
      <c r="D16" s="27">
        <f>B16*C16</f>
        <v>0</v>
      </c>
      <c r="E16" s="26"/>
    </row>
    <row r="17" spans="1:5">
      <c r="A17" s="28"/>
      <c r="B17" s="27"/>
      <c r="C17" s="27"/>
      <c r="D17" s="27">
        <f>B17*C17</f>
        <v>0</v>
      </c>
      <c r="E17" s="26"/>
    </row>
    <row r="18" spans="1:5">
      <c r="A18" s="35" t="s">
        <v>34</v>
      </c>
      <c r="B18" s="34"/>
      <c r="C18" s="34"/>
      <c r="D18" s="34"/>
      <c r="E18" s="33"/>
    </row>
    <row r="19" spans="1:5">
      <c r="A19" s="28" t="s">
        <v>33</v>
      </c>
      <c r="B19" s="27">
        <v>28.8</v>
      </c>
      <c r="C19" s="27">
        <v>8</v>
      </c>
      <c r="D19" s="27">
        <f>B19*C19</f>
        <v>230.4</v>
      </c>
      <c r="E19" s="26" t="s">
        <v>32</v>
      </c>
    </row>
    <row r="20" spans="1:5">
      <c r="A20" s="32" t="s">
        <v>31</v>
      </c>
      <c r="B20" s="31"/>
      <c r="C20" s="31"/>
      <c r="D20" s="31"/>
      <c r="E20" s="30"/>
    </row>
    <row r="21" spans="1:5">
      <c r="A21" s="28" t="s">
        <v>30</v>
      </c>
      <c r="B21" s="27">
        <v>5</v>
      </c>
      <c r="C21" s="27">
        <v>50</v>
      </c>
      <c r="D21" s="27">
        <f>B21*C21</f>
        <v>250</v>
      </c>
      <c r="E21" s="26"/>
    </row>
    <row r="22" spans="1:5">
      <c r="A22" s="28" t="s">
        <v>29</v>
      </c>
      <c r="B22" s="27">
        <v>5</v>
      </c>
      <c r="C22" s="27">
        <v>50</v>
      </c>
      <c r="D22" s="27">
        <f>B22*C22</f>
        <v>250</v>
      </c>
      <c r="E22" s="26"/>
    </row>
    <row r="23" spans="1:5">
      <c r="A23" s="28"/>
      <c r="B23" s="27"/>
      <c r="C23" s="27"/>
      <c r="D23" s="27">
        <f>B23*C23</f>
        <v>0</v>
      </c>
      <c r="E23" s="26"/>
    </row>
    <row r="24" spans="1:5">
      <c r="A24" s="28"/>
      <c r="B24" s="27"/>
      <c r="C24" s="27"/>
      <c r="D24" s="27">
        <f>B24*C24</f>
        <v>0</v>
      </c>
      <c r="E24" s="26"/>
    </row>
    <row r="25" spans="1:5">
      <c r="A25" s="32" t="s">
        <v>28</v>
      </c>
      <c r="B25" s="31"/>
      <c r="C25" s="31"/>
      <c r="D25" s="31"/>
      <c r="E25" s="30"/>
    </row>
    <row r="26" spans="1:5">
      <c r="A26" s="28" t="s">
        <v>27</v>
      </c>
      <c r="B26" s="27">
        <v>800</v>
      </c>
      <c r="C26" s="27">
        <v>1</v>
      </c>
      <c r="D26" s="29">
        <v>1000</v>
      </c>
      <c r="E26" s="26"/>
    </row>
    <row r="27" spans="1:5">
      <c r="A27" s="28" t="s">
        <v>26</v>
      </c>
      <c r="B27" s="27">
        <v>150</v>
      </c>
      <c r="C27" s="27">
        <v>1</v>
      </c>
      <c r="D27" s="27">
        <f>B27*C27</f>
        <v>150</v>
      </c>
      <c r="E27" s="26" t="s">
        <v>25</v>
      </c>
    </row>
    <row r="28" spans="1:5">
      <c r="A28" s="28" t="s">
        <v>24</v>
      </c>
      <c r="B28" s="27">
        <v>365.94</v>
      </c>
      <c r="C28" s="27">
        <v>1</v>
      </c>
      <c r="D28" s="27">
        <f>B28*C28</f>
        <v>365.94</v>
      </c>
      <c r="E28" s="26" t="s">
        <v>23</v>
      </c>
    </row>
    <row r="29" spans="1:5">
      <c r="A29" s="28" t="s">
        <v>22</v>
      </c>
      <c r="B29" s="27">
        <v>200</v>
      </c>
      <c r="C29" s="27">
        <v>1</v>
      </c>
      <c r="D29" s="27">
        <f>B29*C29</f>
        <v>200</v>
      </c>
      <c r="E29" s="26"/>
    </row>
    <row r="30" spans="1:5">
      <c r="A30" s="25" t="s">
        <v>21</v>
      </c>
      <c r="B30" s="24"/>
      <c r="C30" s="24"/>
      <c r="D30" s="24">
        <f>SUM(D4:D29)</f>
        <v>6216.3399999999992</v>
      </c>
      <c r="E30" s="23"/>
    </row>
    <row r="33" spans="1:5" ht="111.75" customHeight="1">
      <c r="A33" s="277" t="s">
        <v>20</v>
      </c>
      <c r="B33" s="277"/>
      <c r="C33" s="277"/>
      <c r="D33" s="277"/>
      <c r="E33" s="277"/>
    </row>
  </sheetData>
  <mergeCells count="1">
    <mergeCell ref="A33:E33"/>
  </mergeCell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036"/>
  <sheetViews>
    <sheetView topLeftCell="A25" workbookViewId="0">
      <selection activeCell="A40" sqref="A40"/>
    </sheetView>
  </sheetViews>
  <sheetFormatPr defaultColWidth="12.5546875" defaultRowHeight="15.6"/>
  <cols>
    <col min="1" max="1" width="46.44140625" style="114" customWidth="1"/>
    <col min="2" max="2" width="18.109375" style="113" customWidth="1"/>
    <col min="3" max="3" width="14.5546875" style="113" bestFit="1" customWidth="1"/>
    <col min="4" max="4" width="25.88671875" style="112" bestFit="1" customWidth="1"/>
    <col min="5" max="5" width="29.44140625" style="112" customWidth="1"/>
    <col min="6" max="16384" width="12.5546875" style="111"/>
  </cols>
  <sheetData>
    <row r="1" spans="1:5">
      <c r="A1" s="151" t="s">
        <v>291</v>
      </c>
      <c r="B1" s="149" t="s">
        <v>290</v>
      </c>
      <c r="C1" s="149"/>
      <c r="D1" s="151"/>
      <c r="E1" s="146"/>
    </row>
    <row r="2" spans="1:5">
      <c r="A2" s="150" t="s">
        <v>289</v>
      </c>
      <c r="B2" s="147">
        <f>SUM(B3:B9)</f>
        <v>3804.25</v>
      </c>
      <c r="C2" s="148"/>
      <c r="D2" s="146"/>
      <c r="E2" s="149"/>
    </row>
    <row r="3" spans="1:5">
      <c r="A3" s="146" t="s">
        <v>288</v>
      </c>
      <c r="B3" s="147">
        <v>1000</v>
      </c>
      <c r="C3" s="148"/>
      <c r="D3" s="146"/>
      <c r="E3" s="146"/>
    </row>
    <row r="4" spans="1:5">
      <c r="A4" s="146" t="s">
        <v>148</v>
      </c>
      <c r="B4" s="147">
        <v>150</v>
      </c>
      <c r="C4" s="148"/>
      <c r="D4" s="146"/>
      <c r="E4" s="146"/>
    </row>
    <row r="5" spans="1:5">
      <c r="A5" s="146" t="s">
        <v>287</v>
      </c>
      <c r="B5" s="147">
        <v>50</v>
      </c>
      <c r="C5" s="148"/>
      <c r="D5" s="146"/>
      <c r="E5" s="146"/>
    </row>
    <row r="6" spans="1:5">
      <c r="A6" s="146" t="s">
        <v>286</v>
      </c>
      <c r="B6" s="147">
        <v>500</v>
      </c>
      <c r="C6" s="147"/>
      <c r="D6" s="146"/>
      <c r="E6" s="146"/>
    </row>
    <row r="7" spans="1:5">
      <c r="A7" s="146" t="s">
        <v>285</v>
      </c>
      <c r="B7" s="147">
        <v>500</v>
      </c>
      <c r="C7" s="147"/>
      <c r="D7" s="146"/>
      <c r="E7" s="146"/>
    </row>
    <row r="8" spans="1:5">
      <c r="A8" s="146" t="s">
        <v>243</v>
      </c>
      <c r="B8" s="147">
        <v>267</v>
      </c>
      <c r="C8" s="147"/>
      <c r="D8" s="146"/>
      <c r="E8" s="146"/>
    </row>
    <row r="9" spans="1:5">
      <c r="A9" s="146" t="s">
        <v>284</v>
      </c>
      <c r="B9" s="147">
        <v>1337.25</v>
      </c>
      <c r="C9" s="147"/>
      <c r="D9" s="146"/>
      <c r="E9" s="146"/>
    </row>
    <row r="10" spans="1:5">
      <c r="A10" s="132" t="s">
        <v>148</v>
      </c>
      <c r="B10" s="145">
        <f>SUM(B11:B24)</f>
        <v>4020.25</v>
      </c>
      <c r="C10" s="130"/>
      <c r="D10" s="129" t="s">
        <v>148</v>
      </c>
      <c r="E10" s="129"/>
    </row>
    <row r="11" spans="1:5" ht="27">
      <c r="A11" s="129" t="s">
        <v>283</v>
      </c>
      <c r="B11" s="145">
        <v>2000</v>
      </c>
      <c r="C11" s="130"/>
      <c r="D11" s="129" t="s">
        <v>148</v>
      </c>
      <c r="E11" s="129" t="s">
        <v>282</v>
      </c>
    </row>
    <row r="12" spans="1:5" ht="27">
      <c r="A12" s="129" t="s">
        <v>281</v>
      </c>
      <c r="B12" s="145">
        <v>350</v>
      </c>
      <c r="C12" s="130"/>
      <c r="D12" s="129" t="s">
        <v>148</v>
      </c>
      <c r="E12" s="129" t="s">
        <v>280</v>
      </c>
    </row>
    <row r="13" spans="1:5">
      <c r="A13" s="129" t="s">
        <v>279</v>
      </c>
      <c r="B13" s="145">
        <v>250</v>
      </c>
      <c r="C13" s="130"/>
      <c r="D13" s="129" t="s">
        <v>148</v>
      </c>
      <c r="E13" s="129" t="s">
        <v>278</v>
      </c>
    </row>
    <row r="14" spans="1:5">
      <c r="A14" s="129" t="s">
        <v>277</v>
      </c>
      <c r="B14" s="145">
        <v>45</v>
      </c>
      <c r="C14" s="130"/>
      <c r="D14" s="129" t="s">
        <v>148</v>
      </c>
      <c r="E14" s="129" t="s">
        <v>276</v>
      </c>
    </row>
    <row r="15" spans="1:5" ht="27">
      <c r="A15" s="129" t="s">
        <v>275</v>
      </c>
      <c r="B15" s="145">
        <v>100</v>
      </c>
      <c r="C15" s="130"/>
      <c r="D15" s="129" t="s">
        <v>148</v>
      </c>
      <c r="E15" s="129" t="s">
        <v>274</v>
      </c>
    </row>
    <row r="16" spans="1:5">
      <c r="A16" s="129" t="s">
        <v>273</v>
      </c>
      <c r="B16" s="145">
        <v>149.38</v>
      </c>
      <c r="C16" s="130"/>
      <c r="D16" s="129" t="s">
        <v>148</v>
      </c>
      <c r="E16" s="129" t="s">
        <v>272</v>
      </c>
    </row>
    <row r="17" spans="1:5">
      <c r="A17" s="129" t="s">
        <v>271</v>
      </c>
      <c r="B17" s="145">
        <v>141.72999999999999</v>
      </c>
      <c r="C17" s="130"/>
      <c r="D17" s="129" t="s">
        <v>148</v>
      </c>
      <c r="E17" s="129" t="s">
        <v>270</v>
      </c>
    </row>
    <row r="18" spans="1:5">
      <c r="A18" s="129" t="s">
        <v>269</v>
      </c>
      <c r="B18" s="145">
        <v>144</v>
      </c>
      <c r="C18" s="130"/>
      <c r="D18" s="129" t="s">
        <v>148</v>
      </c>
      <c r="E18" s="129" t="s">
        <v>268</v>
      </c>
    </row>
    <row r="19" spans="1:5" ht="27">
      <c r="A19" s="129" t="s">
        <v>267</v>
      </c>
      <c r="B19" s="145">
        <v>50.94</v>
      </c>
      <c r="C19" s="130"/>
      <c r="D19" s="129" t="s">
        <v>148</v>
      </c>
      <c r="E19" s="129" t="s">
        <v>266</v>
      </c>
    </row>
    <row r="20" spans="1:5">
      <c r="A20" s="129" t="s">
        <v>265</v>
      </c>
      <c r="B20" s="145">
        <f>137+14+47</f>
        <v>198</v>
      </c>
      <c r="C20" s="130"/>
      <c r="D20" s="129" t="s">
        <v>148</v>
      </c>
      <c r="E20" s="129" t="s">
        <v>264</v>
      </c>
    </row>
    <row r="21" spans="1:5" ht="40.200000000000003">
      <c r="A21" s="129" t="s">
        <v>262</v>
      </c>
      <c r="B21" s="145">
        <v>242.57</v>
      </c>
      <c r="C21" s="130"/>
      <c r="D21" s="129" t="s">
        <v>148</v>
      </c>
      <c r="E21" s="129" t="s">
        <v>263</v>
      </c>
    </row>
    <row r="22" spans="1:5">
      <c r="A22" s="129" t="s">
        <v>262</v>
      </c>
      <c r="B22" s="145">
        <v>42.52</v>
      </c>
      <c r="C22" s="130"/>
      <c r="D22" s="129" t="s">
        <v>148</v>
      </c>
      <c r="E22" s="129" t="s">
        <v>261</v>
      </c>
    </row>
    <row r="23" spans="1:5" ht="40.200000000000003">
      <c r="A23" s="129" t="s">
        <v>260</v>
      </c>
      <c r="B23" s="145">
        <v>286.16000000000003</v>
      </c>
      <c r="C23" s="130"/>
      <c r="D23" s="129" t="s">
        <v>148</v>
      </c>
      <c r="E23" s="129" t="s">
        <v>259</v>
      </c>
    </row>
    <row r="24" spans="1:5">
      <c r="A24" s="129" t="s">
        <v>258</v>
      </c>
      <c r="B24" s="145">
        <v>19.95</v>
      </c>
      <c r="C24" s="130"/>
      <c r="D24" s="129" t="s">
        <v>148</v>
      </c>
      <c r="E24" s="129" t="s">
        <v>257</v>
      </c>
    </row>
    <row r="25" spans="1:5">
      <c r="A25" s="144" t="s">
        <v>196</v>
      </c>
      <c r="B25" s="143">
        <f>SUM(B26:B34)</f>
        <v>5444.1</v>
      </c>
      <c r="C25" s="142"/>
      <c r="D25" s="141" t="s">
        <v>246</v>
      </c>
      <c r="E25" s="141"/>
    </row>
    <row r="26" spans="1:5">
      <c r="A26" s="141" t="s">
        <v>256</v>
      </c>
      <c r="B26" s="142">
        <v>62.77</v>
      </c>
      <c r="C26" s="142"/>
      <c r="D26" s="141" t="s">
        <v>246</v>
      </c>
      <c r="E26" s="141" t="s">
        <v>245</v>
      </c>
    </row>
    <row r="27" spans="1:5">
      <c r="A27" s="141" t="s">
        <v>255</v>
      </c>
      <c r="B27" s="142">
        <v>1700</v>
      </c>
      <c r="C27" s="142"/>
      <c r="D27" s="141" t="s">
        <v>246</v>
      </c>
      <c r="E27" s="141" t="s">
        <v>245</v>
      </c>
    </row>
    <row r="28" spans="1:5">
      <c r="A28" s="141" t="s">
        <v>254</v>
      </c>
      <c r="B28" s="142">
        <v>25.79</v>
      </c>
      <c r="C28" s="142"/>
      <c r="D28" s="141" t="s">
        <v>246</v>
      </c>
      <c r="E28" s="141" t="s">
        <v>253</v>
      </c>
    </row>
    <row r="29" spans="1:5">
      <c r="A29" s="141" t="s">
        <v>252</v>
      </c>
      <c r="B29" s="142">
        <v>62.77</v>
      </c>
      <c r="C29" s="142"/>
      <c r="D29" s="141" t="s">
        <v>246</v>
      </c>
      <c r="E29" s="141" t="s">
        <v>245</v>
      </c>
    </row>
    <row r="30" spans="1:5">
      <c r="A30" s="141" t="s">
        <v>251</v>
      </c>
      <c r="B30" s="142">
        <v>1700</v>
      </c>
      <c r="C30" s="142"/>
      <c r="D30" s="141" t="s">
        <v>246</v>
      </c>
      <c r="E30" s="141" t="s">
        <v>245</v>
      </c>
    </row>
    <row r="31" spans="1:5">
      <c r="A31" s="141" t="s">
        <v>250</v>
      </c>
      <c r="B31" s="142">
        <v>65</v>
      </c>
      <c r="C31" s="142"/>
      <c r="D31" s="141" t="s">
        <v>246</v>
      </c>
      <c r="E31" s="141" t="s">
        <v>245</v>
      </c>
    </row>
    <row r="32" spans="1:5">
      <c r="A32" s="141" t="s">
        <v>249</v>
      </c>
      <c r="B32" s="142">
        <v>62.77</v>
      </c>
      <c r="C32" s="142"/>
      <c r="D32" s="141" t="s">
        <v>246</v>
      </c>
      <c r="E32" s="141" t="s">
        <v>245</v>
      </c>
    </row>
    <row r="33" spans="1:5">
      <c r="A33" s="141" t="s">
        <v>248</v>
      </c>
      <c r="B33" s="142">
        <v>1700</v>
      </c>
      <c r="C33" s="142"/>
      <c r="D33" s="141" t="s">
        <v>246</v>
      </c>
      <c r="E33" s="141" t="s">
        <v>245</v>
      </c>
    </row>
    <row r="34" spans="1:5">
      <c r="A34" s="141" t="s">
        <v>247</v>
      </c>
      <c r="B34" s="142">
        <v>65</v>
      </c>
      <c r="C34" s="142"/>
      <c r="D34" s="141" t="s">
        <v>246</v>
      </c>
      <c r="E34" s="141" t="s">
        <v>245</v>
      </c>
    </row>
    <row r="35" spans="1:5">
      <c r="A35" s="140" t="s">
        <v>244</v>
      </c>
      <c r="B35" s="139">
        <f>SUM(B36:B41)</f>
        <v>653.4</v>
      </c>
      <c r="C35" s="138"/>
      <c r="D35" s="137"/>
      <c r="E35" s="137"/>
    </row>
    <row r="36" spans="1:5" ht="40.200000000000003">
      <c r="A36" s="137" t="s">
        <v>243</v>
      </c>
      <c r="B36" s="139">
        <v>113.62</v>
      </c>
      <c r="C36" s="138"/>
      <c r="D36" s="137" t="s">
        <v>223</v>
      </c>
      <c r="E36" s="137" t="s">
        <v>242</v>
      </c>
    </row>
    <row r="37" spans="1:5">
      <c r="A37" s="137" t="s">
        <v>241</v>
      </c>
      <c r="B37" s="139">
        <v>154.5</v>
      </c>
      <c r="C37" s="138"/>
      <c r="D37" s="137" t="s">
        <v>236</v>
      </c>
      <c r="E37" s="137" t="s">
        <v>238</v>
      </c>
    </row>
    <row r="38" spans="1:5">
      <c r="A38" s="137" t="s">
        <v>240</v>
      </c>
      <c r="B38" s="139">
        <f>31.8+48.09</f>
        <v>79.89</v>
      </c>
      <c r="C38" s="138"/>
      <c r="D38" s="137" t="s">
        <v>236</v>
      </c>
      <c r="E38" s="137" t="s">
        <v>239</v>
      </c>
    </row>
    <row r="39" spans="1:5">
      <c r="A39" s="137" t="s">
        <v>215</v>
      </c>
      <c r="B39" s="139">
        <v>100</v>
      </c>
      <c r="C39" s="138"/>
      <c r="D39" s="137" t="s">
        <v>236</v>
      </c>
      <c r="E39" s="137" t="s">
        <v>235</v>
      </c>
    </row>
    <row r="40" spans="1:5">
      <c r="A40" s="137" t="s">
        <v>214</v>
      </c>
      <c r="B40" s="139">
        <v>50</v>
      </c>
      <c r="C40" s="138"/>
      <c r="D40" s="137" t="s">
        <v>236</v>
      </c>
      <c r="E40" s="137" t="s">
        <v>238</v>
      </c>
    </row>
    <row r="41" spans="1:5">
      <c r="A41" s="137" t="s">
        <v>237</v>
      </c>
      <c r="B41" s="139">
        <v>155.38999999999999</v>
      </c>
      <c r="C41" s="138"/>
      <c r="D41" s="137" t="s">
        <v>236</v>
      </c>
      <c r="E41" s="137" t="s">
        <v>235</v>
      </c>
    </row>
    <row r="42" spans="1:5">
      <c r="A42" s="140" t="s">
        <v>2</v>
      </c>
      <c r="B42" s="139">
        <f>SUM(B35:B41)</f>
        <v>1306.7999999999997</v>
      </c>
      <c r="C42" s="138"/>
      <c r="D42" s="137"/>
      <c r="E42" s="137"/>
    </row>
    <row r="43" spans="1:5">
      <c r="A43" s="136" t="s">
        <v>234</v>
      </c>
      <c r="B43" s="134">
        <f>SUM(B44:B49)</f>
        <v>6078</v>
      </c>
      <c r="C43" s="134"/>
      <c r="D43" s="133"/>
      <c r="E43" s="133"/>
    </row>
    <row r="44" spans="1:5" ht="27">
      <c r="A44" s="133" t="s">
        <v>233</v>
      </c>
      <c r="B44" s="134">
        <v>540</v>
      </c>
      <c r="C44" s="134"/>
      <c r="D44" s="133" t="s">
        <v>223</v>
      </c>
      <c r="E44" s="133" t="s">
        <v>231</v>
      </c>
    </row>
    <row r="45" spans="1:5" ht="27">
      <c r="A45" s="133" t="s">
        <v>232</v>
      </c>
      <c r="B45" s="134">
        <v>435</v>
      </c>
      <c r="C45" s="134"/>
      <c r="D45" s="133" t="s">
        <v>223</v>
      </c>
      <c r="E45" s="133" t="s">
        <v>231</v>
      </c>
    </row>
    <row r="46" spans="1:5" ht="27">
      <c r="A46" s="133" t="s">
        <v>230</v>
      </c>
      <c r="B46" s="134">
        <v>1418</v>
      </c>
      <c r="C46" s="134"/>
      <c r="D46" s="135" t="s">
        <v>227</v>
      </c>
      <c r="E46" s="133" t="s">
        <v>229</v>
      </c>
    </row>
    <row r="47" spans="1:5">
      <c r="A47" s="133" t="s">
        <v>228</v>
      </c>
      <c r="B47" s="134">
        <v>2855</v>
      </c>
      <c r="C47" s="134"/>
      <c r="D47" s="133" t="s">
        <v>227</v>
      </c>
      <c r="E47" s="133" t="s">
        <v>226</v>
      </c>
    </row>
    <row r="48" spans="1:5">
      <c r="A48" s="133" t="s">
        <v>225</v>
      </c>
      <c r="B48" s="134">
        <v>80</v>
      </c>
      <c r="C48" s="134"/>
      <c r="D48" s="133" t="s">
        <v>223</v>
      </c>
      <c r="E48" s="133"/>
    </row>
    <row r="49" spans="1:5" ht="40.200000000000003">
      <c r="A49" s="133" t="s">
        <v>224</v>
      </c>
      <c r="B49" s="134">
        <v>750</v>
      </c>
      <c r="C49" s="134"/>
      <c r="D49" s="133" t="s">
        <v>223</v>
      </c>
      <c r="E49" s="133" t="s">
        <v>222</v>
      </c>
    </row>
    <row r="50" spans="1:5">
      <c r="A50" s="132" t="s">
        <v>2</v>
      </c>
      <c r="B50" s="131">
        <f>SUM(B35+B25+B2+B10+B43)</f>
        <v>20000</v>
      </c>
      <c r="C50" s="130"/>
      <c r="D50" s="129"/>
      <c r="E50" s="129"/>
    </row>
    <row r="51" spans="1:5">
      <c r="A51" s="128"/>
      <c r="B51" s="127"/>
      <c r="C51" s="127"/>
      <c r="D51" s="126"/>
      <c r="E51" s="126"/>
    </row>
    <row r="52" spans="1:5" ht="27">
      <c r="A52" s="114" t="s">
        <v>221</v>
      </c>
      <c r="B52" s="125">
        <v>3000</v>
      </c>
      <c r="C52" s="124" t="s">
        <v>220</v>
      </c>
      <c r="D52" s="124"/>
      <c r="E52" s="115"/>
    </row>
    <row r="53" spans="1:5">
      <c r="A53" s="121" t="s">
        <v>219</v>
      </c>
      <c r="B53" s="123">
        <v>62.77</v>
      </c>
      <c r="C53" s="122"/>
      <c r="D53" s="121"/>
      <c r="E53" s="121"/>
    </row>
    <row r="54" spans="1:5">
      <c r="A54" s="121" t="s">
        <v>218</v>
      </c>
      <c r="B54" s="122">
        <v>1700</v>
      </c>
      <c r="C54" s="122"/>
      <c r="D54" s="121"/>
      <c r="E54" s="121"/>
    </row>
    <row r="55" spans="1:5">
      <c r="A55" s="121" t="s">
        <v>217</v>
      </c>
      <c r="B55" s="122">
        <v>65</v>
      </c>
      <c r="C55" s="122"/>
      <c r="D55" s="121"/>
      <c r="E55" s="121"/>
    </row>
    <row r="56" spans="1:5">
      <c r="A56" s="119" t="s">
        <v>216</v>
      </c>
      <c r="B56" s="120">
        <v>300</v>
      </c>
      <c r="C56" s="111"/>
      <c r="D56" s="111"/>
      <c r="E56" s="111"/>
    </row>
    <row r="57" spans="1:5">
      <c r="A57" s="119" t="s">
        <v>215</v>
      </c>
      <c r="B57" s="118">
        <v>108</v>
      </c>
      <c r="C57" s="111"/>
      <c r="D57" s="111"/>
      <c r="E57" s="111"/>
    </row>
    <row r="58" spans="1:5">
      <c r="A58" s="119" t="s">
        <v>214</v>
      </c>
      <c r="B58" s="118">
        <v>50</v>
      </c>
      <c r="C58" s="111"/>
      <c r="D58" s="111"/>
      <c r="E58" s="111"/>
    </row>
    <row r="59" spans="1:5">
      <c r="A59" s="119" t="s">
        <v>213</v>
      </c>
      <c r="B59" s="118">
        <v>200</v>
      </c>
      <c r="C59" s="111"/>
      <c r="D59" s="111"/>
      <c r="E59" s="111"/>
    </row>
    <row r="60" spans="1:5">
      <c r="A60" s="119" t="s">
        <v>212</v>
      </c>
      <c r="B60" s="118">
        <v>200</v>
      </c>
      <c r="C60" s="111"/>
      <c r="D60" s="111"/>
      <c r="E60" s="111"/>
    </row>
    <row r="61" spans="1:5">
      <c r="A61" s="119" t="s">
        <v>211</v>
      </c>
      <c r="B61" s="118">
        <v>200</v>
      </c>
      <c r="C61" s="111"/>
      <c r="D61" s="111"/>
      <c r="E61" s="111"/>
    </row>
    <row r="62" spans="1:5">
      <c r="A62" s="119" t="s">
        <v>210</v>
      </c>
      <c r="B62" s="118">
        <v>100</v>
      </c>
      <c r="C62" s="111"/>
      <c r="D62" s="111"/>
      <c r="E62" s="111"/>
    </row>
    <row r="63" spans="1:5">
      <c r="B63" s="117">
        <f>SUM(B53:B62)</f>
        <v>2985.77</v>
      </c>
      <c r="C63" s="111"/>
      <c r="D63" s="111"/>
      <c r="E63" s="111"/>
    </row>
    <row r="64" spans="1:5">
      <c r="B64" s="111"/>
      <c r="C64" s="111"/>
      <c r="D64" s="111"/>
      <c r="E64" s="111"/>
    </row>
    <row r="65" spans="2:5">
      <c r="B65" s="111"/>
      <c r="C65" s="111"/>
      <c r="D65" s="111"/>
      <c r="E65" s="111"/>
    </row>
    <row r="66" spans="2:5">
      <c r="B66" s="111"/>
      <c r="C66" s="111"/>
      <c r="D66" s="111"/>
      <c r="E66" s="111"/>
    </row>
    <row r="67" spans="2:5">
      <c r="B67" s="111"/>
      <c r="C67" s="111"/>
      <c r="D67" s="111"/>
      <c r="E67" s="111"/>
    </row>
    <row r="68" spans="2:5">
      <c r="B68" s="111"/>
      <c r="C68" s="111"/>
      <c r="D68" s="111"/>
      <c r="E68" s="111"/>
    </row>
    <row r="69" spans="2:5">
      <c r="B69" s="111"/>
      <c r="C69" s="111"/>
      <c r="D69" s="111"/>
      <c r="E69" s="111"/>
    </row>
    <row r="70" spans="2:5">
      <c r="B70" s="111"/>
      <c r="C70" s="111"/>
      <c r="D70" s="111"/>
      <c r="E70" s="111"/>
    </row>
    <row r="71" spans="2:5">
      <c r="B71" s="111"/>
      <c r="C71" s="111"/>
      <c r="D71" s="111"/>
      <c r="E71" s="111"/>
    </row>
    <row r="72" spans="2:5">
      <c r="B72" s="111"/>
      <c r="C72" s="111"/>
      <c r="D72" s="111"/>
      <c r="E72" s="111"/>
    </row>
    <row r="73" spans="2:5">
      <c r="B73" s="111"/>
      <c r="C73" s="111"/>
      <c r="D73" s="111"/>
      <c r="E73" s="111"/>
    </row>
    <row r="74" spans="2:5">
      <c r="B74" s="111"/>
      <c r="C74" s="111"/>
      <c r="D74" s="111"/>
      <c r="E74" s="111"/>
    </row>
    <row r="75" spans="2:5">
      <c r="B75" s="111"/>
      <c r="C75" s="111"/>
      <c r="D75" s="111"/>
      <c r="E75" s="111"/>
    </row>
    <row r="76" spans="2:5">
      <c r="B76" s="111"/>
      <c r="C76" s="111"/>
      <c r="D76" s="111"/>
      <c r="E76" s="111"/>
    </row>
    <row r="77" spans="2:5">
      <c r="B77" s="111"/>
      <c r="C77" s="111"/>
      <c r="D77" s="111"/>
      <c r="E77" s="111"/>
    </row>
    <row r="78" spans="2:5">
      <c r="B78" s="111"/>
      <c r="C78" s="111"/>
      <c r="D78" s="111"/>
      <c r="E78" s="111"/>
    </row>
    <row r="79" spans="2:5">
      <c r="B79" s="111"/>
      <c r="C79" s="111"/>
      <c r="D79" s="111"/>
      <c r="E79" s="111"/>
    </row>
    <row r="80" spans="2:5">
      <c r="B80" s="111"/>
      <c r="C80" s="111"/>
      <c r="D80" s="111"/>
      <c r="E80" s="111"/>
    </row>
    <row r="81" spans="2:5">
      <c r="B81" s="111"/>
      <c r="C81" s="111"/>
      <c r="D81" s="111"/>
      <c r="E81" s="111"/>
    </row>
    <row r="82" spans="2:5">
      <c r="B82" s="111"/>
      <c r="C82" s="111"/>
      <c r="D82" s="111"/>
      <c r="E82" s="111"/>
    </row>
    <row r="83" spans="2:5">
      <c r="B83" s="111"/>
      <c r="C83" s="111"/>
      <c r="D83" s="111"/>
      <c r="E83" s="111"/>
    </row>
    <row r="84" spans="2:5">
      <c r="B84" s="111"/>
      <c r="C84" s="111"/>
      <c r="D84" s="111"/>
      <c r="E84" s="111"/>
    </row>
    <row r="85" spans="2:5">
      <c r="B85" s="111"/>
      <c r="C85" s="111"/>
      <c r="D85" s="111"/>
      <c r="E85" s="111"/>
    </row>
    <row r="86" spans="2:5">
      <c r="B86" s="111"/>
      <c r="C86" s="111"/>
      <c r="D86" s="111"/>
      <c r="E86" s="111"/>
    </row>
    <row r="87" spans="2:5">
      <c r="B87" s="111"/>
      <c r="C87" s="111"/>
      <c r="D87" s="111"/>
      <c r="E87" s="111"/>
    </row>
    <row r="88" spans="2:5">
      <c r="B88" s="111"/>
      <c r="C88" s="111"/>
      <c r="D88" s="111"/>
      <c r="E88" s="111"/>
    </row>
    <row r="89" spans="2:5">
      <c r="B89" s="111"/>
      <c r="C89" s="111"/>
      <c r="D89" s="111"/>
      <c r="E89" s="111"/>
    </row>
    <row r="90" spans="2:5">
      <c r="B90" s="111"/>
      <c r="C90" s="111"/>
      <c r="D90" s="111"/>
      <c r="E90" s="111"/>
    </row>
    <row r="91" spans="2:5">
      <c r="B91" s="111"/>
      <c r="C91" s="111"/>
      <c r="D91" s="111"/>
      <c r="E91" s="111"/>
    </row>
    <row r="92" spans="2:5">
      <c r="B92" s="111"/>
      <c r="C92" s="111"/>
      <c r="D92" s="111"/>
      <c r="E92" s="111"/>
    </row>
    <row r="93" spans="2:5">
      <c r="B93" s="111"/>
      <c r="C93" s="111"/>
      <c r="D93" s="111"/>
      <c r="E93" s="111"/>
    </row>
    <row r="94" spans="2:5">
      <c r="B94" s="111"/>
      <c r="C94" s="111"/>
      <c r="D94" s="111"/>
      <c r="E94" s="111"/>
    </row>
    <row r="95" spans="2:5">
      <c r="B95" s="111"/>
      <c r="C95" s="111"/>
      <c r="D95" s="111"/>
      <c r="E95" s="111"/>
    </row>
    <row r="96" spans="2:5">
      <c r="B96" s="111"/>
      <c r="C96" s="111"/>
      <c r="D96" s="111"/>
      <c r="E96" s="111"/>
    </row>
    <row r="97" spans="2:5">
      <c r="B97" s="111"/>
      <c r="C97" s="111"/>
      <c r="D97" s="111"/>
      <c r="E97" s="111"/>
    </row>
    <row r="98" spans="2:5">
      <c r="B98" s="111"/>
      <c r="C98" s="111"/>
      <c r="D98" s="111"/>
      <c r="E98" s="111"/>
    </row>
    <row r="99" spans="2:5">
      <c r="B99" s="111"/>
      <c r="C99" s="111"/>
      <c r="D99" s="111"/>
      <c r="E99" s="111"/>
    </row>
    <row r="100" spans="2:5">
      <c r="B100" s="111"/>
      <c r="C100" s="111"/>
      <c r="D100" s="111"/>
      <c r="E100" s="111"/>
    </row>
    <row r="101" spans="2:5">
      <c r="B101" s="111"/>
      <c r="C101" s="111"/>
      <c r="D101" s="111"/>
      <c r="E101" s="111"/>
    </row>
    <row r="102" spans="2:5">
      <c r="B102" s="116"/>
      <c r="C102" s="116"/>
      <c r="D102" s="115"/>
      <c r="E102" s="115"/>
    </row>
    <row r="103" spans="2:5">
      <c r="B103" s="116"/>
      <c r="C103" s="116"/>
      <c r="D103" s="115"/>
      <c r="E103" s="115"/>
    </row>
    <row r="104" spans="2:5">
      <c r="B104" s="116"/>
      <c r="C104" s="116"/>
      <c r="D104" s="115"/>
      <c r="E104" s="115"/>
    </row>
    <row r="105" spans="2:5">
      <c r="B105" s="116"/>
      <c r="C105" s="116"/>
      <c r="D105" s="115"/>
      <c r="E105" s="115"/>
    </row>
    <row r="106" spans="2:5">
      <c r="B106" s="116"/>
      <c r="C106" s="116"/>
      <c r="D106" s="115"/>
      <c r="E106" s="115"/>
    </row>
    <row r="107" spans="2:5">
      <c r="B107" s="116"/>
      <c r="C107" s="116"/>
      <c r="D107" s="115"/>
      <c r="E107" s="115"/>
    </row>
    <row r="108" spans="2:5">
      <c r="B108" s="116"/>
      <c r="C108" s="116"/>
      <c r="D108" s="115"/>
      <c r="E108" s="115"/>
    </row>
    <row r="109" spans="2:5">
      <c r="B109" s="116"/>
      <c r="C109" s="116"/>
      <c r="D109" s="115"/>
      <c r="E109" s="115"/>
    </row>
    <row r="110" spans="2:5">
      <c r="B110" s="116"/>
      <c r="C110" s="116"/>
      <c r="D110" s="115"/>
      <c r="E110" s="115"/>
    </row>
    <row r="111" spans="2:5">
      <c r="B111" s="116"/>
      <c r="C111" s="116"/>
      <c r="D111" s="115"/>
      <c r="E111" s="115"/>
    </row>
    <row r="112" spans="2:5">
      <c r="B112" s="116"/>
      <c r="C112" s="116"/>
      <c r="D112" s="115"/>
      <c r="E112" s="115"/>
    </row>
    <row r="113" spans="2:5">
      <c r="B113" s="116"/>
      <c r="C113" s="116"/>
      <c r="D113" s="115"/>
      <c r="E113" s="115"/>
    </row>
    <row r="114" spans="2:5">
      <c r="B114" s="116"/>
      <c r="C114" s="116"/>
      <c r="D114" s="115"/>
      <c r="E114" s="115"/>
    </row>
    <row r="115" spans="2:5">
      <c r="B115" s="116"/>
      <c r="C115" s="116"/>
      <c r="D115" s="115"/>
      <c r="E115" s="115"/>
    </row>
    <row r="116" spans="2:5">
      <c r="B116" s="116"/>
      <c r="C116" s="116"/>
      <c r="D116" s="115"/>
      <c r="E116" s="115"/>
    </row>
    <row r="117" spans="2:5">
      <c r="B117" s="116"/>
      <c r="C117" s="116"/>
      <c r="D117" s="115"/>
      <c r="E117" s="115"/>
    </row>
    <row r="118" spans="2:5">
      <c r="B118" s="116"/>
      <c r="C118" s="116"/>
      <c r="D118" s="115"/>
      <c r="E118" s="115"/>
    </row>
    <row r="119" spans="2:5">
      <c r="B119" s="116"/>
      <c r="C119" s="116"/>
      <c r="D119" s="115"/>
      <c r="E119" s="115"/>
    </row>
    <row r="120" spans="2:5">
      <c r="B120" s="116"/>
      <c r="C120" s="116"/>
      <c r="D120" s="115"/>
      <c r="E120" s="115"/>
    </row>
    <row r="121" spans="2:5">
      <c r="B121" s="116"/>
      <c r="C121" s="116"/>
      <c r="D121" s="115"/>
      <c r="E121" s="115"/>
    </row>
    <row r="122" spans="2:5">
      <c r="B122" s="116"/>
      <c r="C122" s="116"/>
      <c r="D122" s="115"/>
      <c r="E122" s="115"/>
    </row>
    <row r="123" spans="2:5">
      <c r="B123" s="116"/>
      <c r="C123" s="116"/>
      <c r="D123" s="115"/>
      <c r="E123" s="115"/>
    </row>
    <row r="124" spans="2:5">
      <c r="B124" s="116"/>
      <c r="C124" s="116"/>
      <c r="D124" s="115"/>
      <c r="E124" s="115"/>
    </row>
    <row r="125" spans="2:5">
      <c r="B125" s="116"/>
      <c r="C125" s="116"/>
      <c r="D125" s="115"/>
      <c r="E125" s="115"/>
    </row>
    <row r="126" spans="2:5">
      <c r="B126" s="116"/>
      <c r="C126" s="116"/>
      <c r="D126" s="115"/>
      <c r="E126" s="115"/>
    </row>
    <row r="127" spans="2:5">
      <c r="B127" s="116"/>
      <c r="C127" s="116"/>
      <c r="D127" s="115"/>
      <c r="E127" s="115"/>
    </row>
    <row r="128" spans="2:5">
      <c r="B128" s="116"/>
      <c r="C128" s="116"/>
      <c r="D128" s="115"/>
      <c r="E128" s="115"/>
    </row>
    <row r="129" spans="2:5">
      <c r="B129" s="116"/>
      <c r="C129" s="116"/>
      <c r="D129" s="115"/>
      <c r="E129" s="115"/>
    </row>
    <row r="130" spans="2:5">
      <c r="B130" s="116"/>
      <c r="C130" s="116"/>
      <c r="D130" s="115"/>
      <c r="E130" s="115"/>
    </row>
    <row r="131" spans="2:5">
      <c r="B131" s="116"/>
      <c r="C131" s="116"/>
      <c r="D131" s="115"/>
      <c r="E131" s="115"/>
    </row>
    <row r="132" spans="2:5">
      <c r="B132" s="116"/>
      <c r="C132" s="116"/>
      <c r="D132" s="115"/>
      <c r="E132" s="115"/>
    </row>
    <row r="133" spans="2:5">
      <c r="B133" s="116"/>
      <c r="C133" s="116"/>
      <c r="D133" s="115"/>
      <c r="E133" s="115"/>
    </row>
    <row r="134" spans="2:5">
      <c r="B134" s="116"/>
      <c r="C134" s="116"/>
      <c r="D134" s="115"/>
      <c r="E134" s="115"/>
    </row>
    <row r="135" spans="2:5">
      <c r="B135" s="116"/>
      <c r="C135" s="116"/>
      <c r="D135" s="115"/>
      <c r="E135" s="115"/>
    </row>
    <row r="136" spans="2:5">
      <c r="B136" s="116"/>
      <c r="C136" s="116"/>
      <c r="D136" s="115"/>
      <c r="E136" s="115"/>
    </row>
    <row r="137" spans="2:5">
      <c r="B137" s="116"/>
      <c r="C137" s="116"/>
      <c r="D137" s="115"/>
      <c r="E137" s="115"/>
    </row>
    <row r="138" spans="2:5">
      <c r="B138" s="116"/>
      <c r="C138" s="116"/>
      <c r="D138" s="115"/>
      <c r="E138" s="115"/>
    </row>
    <row r="139" spans="2:5">
      <c r="B139" s="116"/>
      <c r="C139" s="116"/>
      <c r="D139" s="115"/>
      <c r="E139" s="115"/>
    </row>
    <row r="140" spans="2:5">
      <c r="B140" s="116"/>
      <c r="C140" s="116"/>
      <c r="D140" s="115"/>
      <c r="E140" s="115"/>
    </row>
    <row r="141" spans="2:5">
      <c r="B141" s="116"/>
      <c r="C141" s="116"/>
      <c r="D141" s="115"/>
      <c r="E141" s="115"/>
    </row>
    <row r="142" spans="2:5">
      <c r="B142" s="116"/>
      <c r="C142" s="116"/>
      <c r="D142" s="115"/>
      <c r="E142" s="115"/>
    </row>
    <row r="143" spans="2:5">
      <c r="B143" s="116"/>
      <c r="C143" s="116"/>
      <c r="D143" s="115"/>
      <c r="E143" s="115"/>
    </row>
    <row r="144" spans="2:5">
      <c r="B144" s="116"/>
      <c r="C144" s="116"/>
      <c r="D144" s="115"/>
      <c r="E144" s="115"/>
    </row>
    <row r="145" spans="2:5">
      <c r="B145" s="116"/>
      <c r="C145" s="116"/>
      <c r="D145" s="115"/>
      <c r="E145" s="115"/>
    </row>
    <row r="146" spans="2:5">
      <c r="B146" s="116"/>
      <c r="C146" s="116"/>
      <c r="D146" s="115"/>
      <c r="E146" s="115"/>
    </row>
    <row r="147" spans="2:5">
      <c r="B147" s="116"/>
      <c r="C147" s="116"/>
      <c r="D147" s="115"/>
      <c r="E147" s="115"/>
    </row>
    <row r="148" spans="2:5">
      <c r="B148" s="116"/>
      <c r="C148" s="116"/>
      <c r="D148" s="115"/>
      <c r="E148" s="115"/>
    </row>
    <row r="149" spans="2:5">
      <c r="B149" s="116"/>
      <c r="C149" s="116"/>
      <c r="D149" s="115"/>
      <c r="E149" s="115"/>
    </row>
    <row r="150" spans="2:5">
      <c r="B150" s="116"/>
      <c r="C150" s="116"/>
      <c r="D150" s="115"/>
      <c r="E150" s="115"/>
    </row>
    <row r="151" spans="2:5">
      <c r="B151" s="116"/>
      <c r="C151" s="116"/>
      <c r="D151" s="115"/>
      <c r="E151" s="115"/>
    </row>
    <row r="152" spans="2:5">
      <c r="B152" s="116"/>
      <c r="C152" s="116"/>
      <c r="D152" s="115"/>
      <c r="E152" s="115"/>
    </row>
    <row r="153" spans="2:5">
      <c r="B153" s="116"/>
      <c r="C153" s="116"/>
      <c r="D153" s="115"/>
      <c r="E153" s="115"/>
    </row>
    <row r="154" spans="2:5">
      <c r="B154" s="116"/>
      <c r="C154" s="116"/>
      <c r="D154" s="115"/>
      <c r="E154" s="115"/>
    </row>
    <row r="155" spans="2:5">
      <c r="B155" s="116"/>
      <c r="C155" s="116"/>
      <c r="D155" s="115"/>
      <c r="E155" s="115"/>
    </row>
    <row r="156" spans="2:5">
      <c r="B156" s="116"/>
      <c r="C156" s="116"/>
      <c r="D156" s="115"/>
      <c r="E156" s="115"/>
    </row>
    <row r="157" spans="2:5">
      <c r="B157" s="116"/>
      <c r="C157" s="116"/>
      <c r="D157" s="115"/>
      <c r="E157" s="115"/>
    </row>
    <row r="158" spans="2:5">
      <c r="B158" s="116"/>
      <c r="C158" s="116"/>
      <c r="D158" s="115"/>
      <c r="E158" s="115"/>
    </row>
    <row r="159" spans="2:5">
      <c r="B159" s="116"/>
      <c r="C159" s="116"/>
      <c r="D159" s="115"/>
      <c r="E159" s="115"/>
    </row>
    <row r="160" spans="2:5">
      <c r="B160" s="116"/>
      <c r="C160" s="116"/>
      <c r="D160" s="115"/>
      <c r="E160" s="115"/>
    </row>
    <row r="161" spans="2:5">
      <c r="B161" s="116"/>
      <c r="C161" s="116"/>
      <c r="D161" s="115"/>
      <c r="E161" s="115"/>
    </row>
    <row r="162" spans="2:5">
      <c r="B162" s="116"/>
      <c r="C162" s="116"/>
      <c r="D162" s="115"/>
      <c r="E162" s="115"/>
    </row>
    <row r="163" spans="2:5">
      <c r="B163" s="116"/>
      <c r="C163" s="116"/>
      <c r="D163" s="115"/>
      <c r="E163" s="115"/>
    </row>
    <row r="164" spans="2:5">
      <c r="B164" s="116"/>
      <c r="C164" s="116"/>
      <c r="D164" s="115"/>
      <c r="E164" s="115"/>
    </row>
    <row r="165" spans="2:5">
      <c r="B165" s="116"/>
      <c r="C165" s="116"/>
      <c r="D165" s="115"/>
      <c r="E165" s="115"/>
    </row>
    <row r="166" spans="2:5">
      <c r="B166" s="116"/>
      <c r="C166" s="116"/>
      <c r="D166" s="115"/>
      <c r="E166" s="115"/>
    </row>
    <row r="167" spans="2:5">
      <c r="B167" s="116"/>
      <c r="C167" s="116"/>
      <c r="D167" s="115"/>
      <c r="E167" s="115"/>
    </row>
    <row r="168" spans="2:5">
      <c r="B168" s="116"/>
      <c r="C168" s="116"/>
      <c r="D168" s="115"/>
      <c r="E168" s="115"/>
    </row>
    <row r="169" spans="2:5">
      <c r="B169" s="116"/>
      <c r="C169" s="116"/>
      <c r="D169" s="115"/>
      <c r="E169" s="115"/>
    </row>
    <row r="170" spans="2:5">
      <c r="B170" s="116"/>
      <c r="C170" s="116"/>
      <c r="D170" s="115"/>
      <c r="E170" s="115"/>
    </row>
    <row r="171" spans="2:5">
      <c r="B171" s="116"/>
      <c r="C171" s="116"/>
      <c r="D171" s="115"/>
      <c r="E171" s="115"/>
    </row>
    <row r="172" spans="2:5">
      <c r="B172" s="116"/>
      <c r="C172" s="116"/>
      <c r="D172" s="115"/>
      <c r="E172" s="115"/>
    </row>
    <row r="173" spans="2:5">
      <c r="B173" s="116"/>
      <c r="C173" s="116"/>
      <c r="D173" s="115"/>
      <c r="E173" s="115"/>
    </row>
    <row r="174" spans="2:5">
      <c r="B174" s="116"/>
      <c r="C174" s="116"/>
      <c r="D174" s="115"/>
      <c r="E174" s="115"/>
    </row>
    <row r="175" spans="2:5">
      <c r="B175" s="116"/>
      <c r="C175" s="116"/>
      <c r="D175" s="115"/>
      <c r="E175" s="115"/>
    </row>
    <row r="176" spans="2:5">
      <c r="B176" s="116"/>
      <c r="C176" s="116"/>
      <c r="D176" s="115"/>
      <c r="E176" s="115"/>
    </row>
    <row r="177" spans="2:5">
      <c r="B177" s="116"/>
      <c r="C177" s="116"/>
      <c r="D177" s="115"/>
      <c r="E177" s="115"/>
    </row>
    <row r="178" spans="2:5">
      <c r="B178" s="116"/>
      <c r="C178" s="116"/>
      <c r="D178" s="115"/>
      <c r="E178" s="115"/>
    </row>
    <row r="179" spans="2:5">
      <c r="B179" s="116"/>
      <c r="C179" s="116"/>
      <c r="D179" s="115"/>
      <c r="E179" s="115"/>
    </row>
    <row r="180" spans="2:5">
      <c r="B180" s="116"/>
      <c r="C180" s="116"/>
      <c r="D180" s="115"/>
      <c r="E180" s="115"/>
    </row>
    <row r="181" spans="2:5">
      <c r="B181" s="116"/>
      <c r="C181" s="116"/>
      <c r="D181" s="115"/>
      <c r="E181" s="115"/>
    </row>
    <row r="182" spans="2:5">
      <c r="B182" s="116"/>
      <c r="C182" s="116"/>
      <c r="D182" s="115"/>
      <c r="E182" s="115"/>
    </row>
    <row r="183" spans="2:5">
      <c r="B183" s="116"/>
      <c r="C183" s="116"/>
      <c r="D183" s="115"/>
      <c r="E183" s="115"/>
    </row>
    <row r="184" spans="2:5">
      <c r="B184" s="116"/>
      <c r="C184" s="116"/>
      <c r="D184" s="115"/>
      <c r="E184" s="115"/>
    </row>
    <row r="185" spans="2:5">
      <c r="B185" s="116"/>
      <c r="C185" s="116"/>
      <c r="D185" s="115"/>
      <c r="E185" s="115"/>
    </row>
    <row r="186" spans="2:5">
      <c r="B186" s="116"/>
      <c r="C186" s="116"/>
      <c r="D186" s="115"/>
      <c r="E186" s="115"/>
    </row>
    <row r="187" spans="2:5">
      <c r="B187" s="116"/>
      <c r="C187" s="116"/>
      <c r="D187" s="115"/>
      <c r="E187" s="115"/>
    </row>
    <row r="188" spans="2:5">
      <c r="B188" s="116"/>
      <c r="C188" s="116"/>
      <c r="D188" s="115"/>
      <c r="E188" s="115"/>
    </row>
    <row r="189" spans="2:5">
      <c r="B189" s="116"/>
      <c r="C189" s="116"/>
      <c r="D189" s="115"/>
      <c r="E189" s="115"/>
    </row>
    <row r="190" spans="2:5">
      <c r="B190" s="116"/>
      <c r="C190" s="116"/>
      <c r="D190" s="115"/>
      <c r="E190" s="115"/>
    </row>
    <row r="191" spans="2:5">
      <c r="B191" s="116"/>
      <c r="C191" s="116"/>
      <c r="D191" s="115"/>
      <c r="E191" s="115"/>
    </row>
    <row r="192" spans="2:5">
      <c r="B192" s="116"/>
      <c r="C192" s="116"/>
      <c r="D192" s="115"/>
      <c r="E192" s="115"/>
    </row>
    <row r="193" spans="2:5">
      <c r="B193" s="116"/>
      <c r="C193" s="116"/>
      <c r="D193" s="115"/>
      <c r="E193" s="115"/>
    </row>
    <row r="194" spans="2:5">
      <c r="B194" s="116"/>
      <c r="C194" s="116"/>
      <c r="D194" s="115"/>
      <c r="E194" s="115"/>
    </row>
    <row r="195" spans="2:5">
      <c r="B195" s="116"/>
      <c r="C195" s="116"/>
      <c r="D195" s="115"/>
      <c r="E195" s="115"/>
    </row>
    <row r="196" spans="2:5">
      <c r="B196" s="116"/>
      <c r="C196" s="116"/>
      <c r="D196" s="115"/>
      <c r="E196" s="115"/>
    </row>
    <row r="197" spans="2:5">
      <c r="B197" s="116"/>
      <c r="C197" s="116"/>
      <c r="D197" s="115"/>
      <c r="E197" s="115"/>
    </row>
    <row r="198" spans="2:5">
      <c r="B198" s="116"/>
      <c r="C198" s="116"/>
      <c r="D198" s="115"/>
      <c r="E198" s="115"/>
    </row>
    <row r="199" spans="2:5">
      <c r="B199" s="116"/>
      <c r="C199" s="116"/>
      <c r="D199" s="115"/>
      <c r="E199" s="115"/>
    </row>
    <row r="200" spans="2:5">
      <c r="B200" s="116"/>
      <c r="C200" s="116"/>
      <c r="D200" s="115"/>
      <c r="E200" s="115"/>
    </row>
    <row r="201" spans="2:5">
      <c r="B201" s="116"/>
      <c r="C201" s="116"/>
      <c r="D201" s="115"/>
      <c r="E201" s="115"/>
    </row>
    <row r="202" spans="2:5">
      <c r="B202" s="116"/>
      <c r="C202" s="116"/>
      <c r="D202" s="115"/>
      <c r="E202" s="115"/>
    </row>
    <row r="203" spans="2:5">
      <c r="B203" s="116"/>
      <c r="C203" s="116"/>
      <c r="D203" s="115"/>
      <c r="E203" s="115"/>
    </row>
    <row r="204" spans="2:5">
      <c r="B204" s="116"/>
      <c r="C204" s="116"/>
      <c r="D204" s="115"/>
      <c r="E204" s="115"/>
    </row>
    <row r="205" spans="2:5">
      <c r="B205" s="116"/>
      <c r="C205" s="116"/>
      <c r="D205" s="115"/>
      <c r="E205" s="115"/>
    </row>
    <row r="206" spans="2:5">
      <c r="B206" s="116"/>
      <c r="C206" s="116"/>
      <c r="D206" s="115"/>
      <c r="E206" s="115"/>
    </row>
    <row r="207" spans="2:5">
      <c r="B207" s="116"/>
      <c r="C207" s="116"/>
      <c r="D207" s="115"/>
      <c r="E207" s="115"/>
    </row>
    <row r="208" spans="2:5">
      <c r="B208" s="116"/>
      <c r="C208" s="116"/>
      <c r="D208" s="115"/>
      <c r="E208" s="115"/>
    </row>
    <row r="209" spans="2:5">
      <c r="B209" s="116"/>
      <c r="C209" s="116"/>
      <c r="D209" s="115"/>
      <c r="E209" s="115"/>
    </row>
    <row r="210" spans="2:5">
      <c r="B210" s="116"/>
      <c r="C210" s="116"/>
      <c r="D210" s="115"/>
      <c r="E210" s="115"/>
    </row>
    <row r="211" spans="2:5">
      <c r="B211" s="116"/>
      <c r="C211" s="116"/>
      <c r="D211" s="115"/>
      <c r="E211" s="115"/>
    </row>
    <row r="212" spans="2:5">
      <c r="B212" s="116"/>
      <c r="C212" s="116"/>
      <c r="D212" s="115"/>
      <c r="E212" s="115"/>
    </row>
    <row r="213" spans="2:5">
      <c r="B213" s="116"/>
      <c r="C213" s="116"/>
      <c r="D213" s="115"/>
      <c r="E213" s="115"/>
    </row>
    <row r="214" spans="2:5">
      <c r="B214" s="116"/>
      <c r="C214" s="116"/>
      <c r="D214" s="115"/>
      <c r="E214" s="115"/>
    </row>
    <row r="215" spans="2:5">
      <c r="B215" s="116"/>
      <c r="C215" s="116"/>
      <c r="D215" s="115"/>
      <c r="E215" s="115"/>
    </row>
    <row r="216" spans="2:5">
      <c r="B216" s="116"/>
      <c r="C216" s="116"/>
      <c r="D216" s="115"/>
      <c r="E216" s="115"/>
    </row>
    <row r="217" spans="2:5">
      <c r="B217" s="116"/>
      <c r="C217" s="116"/>
      <c r="D217" s="115"/>
      <c r="E217" s="115"/>
    </row>
    <row r="218" spans="2:5">
      <c r="B218" s="116"/>
      <c r="C218" s="116"/>
      <c r="D218" s="115"/>
      <c r="E218" s="115"/>
    </row>
    <row r="219" spans="2:5">
      <c r="B219" s="116"/>
      <c r="C219" s="116"/>
      <c r="D219" s="115"/>
      <c r="E219" s="115"/>
    </row>
    <row r="220" spans="2:5">
      <c r="B220" s="116"/>
      <c r="C220" s="116"/>
      <c r="D220" s="115"/>
      <c r="E220" s="115"/>
    </row>
    <row r="221" spans="2:5">
      <c r="B221" s="116"/>
      <c r="C221" s="116"/>
      <c r="D221" s="115"/>
      <c r="E221" s="115"/>
    </row>
    <row r="222" spans="2:5">
      <c r="B222" s="116"/>
      <c r="C222" s="116"/>
      <c r="D222" s="115"/>
      <c r="E222" s="115"/>
    </row>
    <row r="223" spans="2:5">
      <c r="B223" s="116"/>
      <c r="C223" s="116"/>
      <c r="D223" s="115"/>
      <c r="E223" s="115"/>
    </row>
    <row r="224" spans="2:5">
      <c r="B224" s="116"/>
      <c r="C224" s="116"/>
      <c r="D224" s="115"/>
      <c r="E224" s="115"/>
    </row>
    <row r="225" spans="2:5">
      <c r="B225" s="116"/>
      <c r="C225" s="116"/>
      <c r="D225" s="115"/>
      <c r="E225" s="115"/>
    </row>
    <row r="226" spans="2:5">
      <c r="B226" s="116"/>
      <c r="C226" s="116"/>
      <c r="D226" s="115"/>
      <c r="E226" s="115"/>
    </row>
    <row r="227" spans="2:5">
      <c r="B227" s="116"/>
      <c r="C227" s="116"/>
      <c r="D227" s="115"/>
      <c r="E227" s="115"/>
    </row>
    <row r="228" spans="2:5">
      <c r="B228" s="116"/>
      <c r="C228" s="116"/>
      <c r="D228" s="115"/>
      <c r="E228" s="115"/>
    </row>
    <row r="229" spans="2:5">
      <c r="B229" s="116"/>
      <c r="C229" s="116"/>
      <c r="D229" s="115"/>
      <c r="E229" s="115"/>
    </row>
    <row r="230" spans="2:5">
      <c r="B230" s="116"/>
      <c r="C230" s="116"/>
      <c r="D230" s="115"/>
      <c r="E230" s="115"/>
    </row>
    <row r="231" spans="2:5">
      <c r="B231" s="116"/>
      <c r="C231" s="116"/>
      <c r="D231" s="115"/>
      <c r="E231" s="115"/>
    </row>
    <row r="232" spans="2:5">
      <c r="B232" s="116"/>
      <c r="C232" s="116"/>
      <c r="D232" s="115"/>
      <c r="E232" s="115"/>
    </row>
    <row r="233" spans="2:5">
      <c r="B233" s="116"/>
      <c r="C233" s="116"/>
      <c r="D233" s="115"/>
      <c r="E233" s="115"/>
    </row>
    <row r="234" spans="2:5">
      <c r="B234" s="116"/>
      <c r="C234" s="116"/>
      <c r="D234" s="115"/>
      <c r="E234" s="115"/>
    </row>
    <row r="235" spans="2:5">
      <c r="B235" s="116"/>
      <c r="C235" s="116"/>
      <c r="D235" s="115"/>
      <c r="E235" s="115"/>
    </row>
    <row r="236" spans="2:5">
      <c r="B236" s="116"/>
      <c r="C236" s="116"/>
      <c r="D236" s="115"/>
      <c r="E236" s="115"/>
    </row>
    <row r="237" spans="2:5">
      <c r="B237" s="116"/>
      <c r="C237" s="116"/>
      <c r="D237" s="115"/>
      <c r="E237" s="115"/>
    </row>
    <row r="238" spans="2:5">
      <c r="B238" s="116"/>
      <c r="C238" s="116"/>
      <c r="D238" s="115"/>
      <c r="E238" s="115"/>
    </row>
    <row r="239" spans="2:5">
      <c r="B239" s="116"/>
      <c r="C239" s="116"/>
      <c r="D239" s="115"/>
      <c r="E239" s="115"/>
    </row>
    <row r="240" spans="2:5">
      <c r="B240" s="116"/>
      <c r="C240" s="116"/>
      <c r="D240" s="115"/>
      <c r="E240" s="115"/>
    </row>
    <row r="241" spans="2:5">
      <c r="B241" s="116"/>
      <c r="C241" s="116"/>
      <c r="D241" s="115"/>
      <c r="E241" s="115"/>
    </row>
    <row r="242" spans="2:5">
      <c r="B242" s="116"/>
      <c r="C242" s="116"/>
      <c r="D242" s="115"/>
      <c r="E242" s="115"/>
    </row>
    <row r="243" spans="2:5">
      <c r="B243" s="116"/>
      <c r="C243" s="116"/>
      <c r="D243" s="115"/>
      <c r="E243" s="115"/>
    </row>
    <row r="244" spans="2:5">
      <c r="B244" s="116"/>
      <c r="C244" s="116"/>
      <c r="D244" s="115"/>
      <c r="E244" s="115"/>
    </row>
    <row r="245" spans="2:5">
      <c r="B245" s="116"/>
      <c r="C245" s="116"/>
      <c r="D245" s="115"/>
      <c r="E245" s="115"/>
    </row>
    <row r="246" spans="2:5">
      <c r="B246" s="116"/>
      <c r="C246" s="116"/>
      <c r="D246" s="115"/>
      <c r="E246" s="115"/>
    </row>
    <row r="247" spans="2:5">
      <c r="B247" s="116"/>
      <c r="C247" s="116"/>
      <c r="D247" s="115"/>
      <c r="E247" s="115"/>
    </row>
    <row r="248" spans="2:5">
      <c r="B248" s="116"/>
      <c r="C248" s="116"/>
      <c r="D248" s="115"/>
      <c r="E248" s="115"/>
    </row>
    <row r="249" spans="2:5">
      <c r="B249" s="116"/>
      <c r="C249" s="116"/>
      <c r="D249" s="115"/>
      <c r="E249" s="115"/>
    </row>
    <row r="250" spans="2:5">
      <c r="B250" s="116"/>
      <c r="C250" s="116"/>
      <c r="D250" s="115"/>
      <c r="E250" s="115"/>
    </row>
    <row r="251" spans="2:5">
      <c r="B251" s="116"/>
      <c r="C251" s="116"/>
      <c r="D251" s="115"/>
      <c r="E251" s="115"/>
    </row>
    <row r="252" spans="2:5">
      <c r="B252" s="116"/>
      <c r="C252" s="116"/>
      <c r="D252" s="115"/>
      <c r="E252" s="115"/>
    </row>
    <row r="253" spans="2:5">
      <c r="B253" s="116"/>
      <c r="C253" s="116"/>
      <c r="D253" s="115"/>
      <c r="E253" s="115"/>
    </row>
    <row r="254" spans="2:5">
      <c r="B254" s="116"/>
      <c r="C254" s="116"/>
      <c r="D254" s="115"/>
      <c r="E254" s="115"/>
    </row>
    <row r="255" spans="2:5">
      <c r="B255" s="116"/>
      <c r="C255" s="116"/>
      <c r="D255" s="115"/>
      <c r="E255" s="115"/>
    </row>
    <row r="256" spans="2:5">
      <c r="B256" s="116"/>
      <c r="C256" s="116"/>
      <c r="D256" s="115"/>
      <c r="E256" s="115"/>
    </row>
    <row r="257" spans="2:5">
      <c r="B257" s="116"/>
      <c r="C257" s="116"/>
      <c r="D257" s="115"/>
      <c r="E257" s="115"/>
    </row>
    <row r="258" spans="2:5">
      <c r="B258" s="116"/>
      <c r="C258" s="116"/>
      <c r="D258" s="115"/>
      <c r="E258" s="115"/>
    </row>
    <row r="259" spans="2:5">
      <c r="B259" s="116"/>
      <c r="C259" s="116"/>
      <c r="D259" s="115"/>
      <c r="E259" s="115"/>
    </row>
    <row r="260" spans="2:5">
      <c r="B260" s="116"/>
      <c r="C260" s="116"/>
      <c r="D260" s="115"/>
      <c r="E260" s="115"/>
    </row>
    <row r="261" spans="2:5">
      <c r="B261" s="116"/>
      <c r="C261" s="116"/>
      <c r="D261" s="115"/>
      <c r="E261" s="115"/>
    </row>
    <row r="262" spans="2:5">
      <c r="B262" s="116"/>
      <c r="C262" s="116"/>
      <c r="D262" s="115"/>
      <c r="E262" s="115"/>
    </row>
    <row r="263" spans="2:5">
      <c r="B263" s="116"/>
      <c r="C263" s="116"/>
      <c r="D263" s="115"/>
      <c r="E263" s="115"/>
    </row>
    <row r="264" spans="2:5">
      <c r="B264" s="116"/>
      <c r="C264" s="116"/>
      <c r="D264" s="115"/>
      <c r="E264" s="115"/>
    </row>
    <row r="265" spans="2:5">
      <c r="B265" s="116"/>
      <c r="C265" s="116"/>
      <c r="D265" s="115"/>
      <c r="E265" s="115"/>
    </row>
    <row r="266" spans="2:5">
      <c r="B266" s="116"/>
      <c r="C266" s="116"/>
      <c r="D266" s="115"/>
      <c r="E266" s="115"/>
    </row>
    <row r="267" spans="2:5">
      <c r="B267" s="116"/>
      <c r="C267" s="116"/>
      <c r="D267" s="115"/>
      <c r="E267" s="115"/>
    </row>
    <row r="268" spans="2:5">
      <c r="B268" s="116"/>
      <c r="C268" s="116"/>
      <c r="D268" s="115"/>
      <c r="E268" s="115"/>
    </row>
    <row r="269" spans="2:5">
      <c r="B269" s="116"/>
      <c r="C269" s="116"/>
      <c r="D269" s="115"/>
      <c r="E269" s="115"/>
    </row>
    <row r="270" spans="2:5">
      <c r="B270" s="116"/>
      <c r="C270" s="116"/>
      <c r="D270" s="115"/>
      <c r="E270" s="115"/>
    </row>
    <row r="271" spans="2:5">
      <c r="B271" s="116"/>
      <c r="C271" s="116"/>
      <c r="D271" s="115"/>
      <c r="E271" s="115"/>
    </row>
    <row r="272" spans="2:5">
      <c r="B272" s="116"/>
      <c r="C272" s="116"/>
      <c r="D272" s="115"/>
      <c r="E272" s="115"/>
    </row>
    <row r="273" spans="2:5">
      <c r="B273" s="116"/>
      <c r="C273" s="116"/>
      <c r="D273" s="115"/>
      <c r="E273" s="115"/>
    </row>
    <row r="274" spans="2:5">
      <c r="B274" s="116"/>
      <c r="C274" s="116"/>
      <c r="D274" s="115"/>
      <c r="E274" s="115"/>
    </row>
    <row r="275" spans="2:5">
      <c r="B275" s="116"/>
      <c r="C275" s="116"/>
      <c r="D275" s="115"/>
      <c r="E275" s="115"/>
    </row>
    <row r="276" spans="2:5">
      <c r="B276" s="116"/>
      <c r="C276" s="116"/>
      <c r="D276" s="115"/>
      <c r="E276" s="115"/>
    </row>
    <row r="277" spans="2:5">
      <c r="B277" s="116"/>
      <c r="C277" s="116"/>
      <c r="D277" s="115"/>
      <c r="E277" s="115"/>
    </row>
    <row r="278" spans="2:5">
      <c r="B278" s="116"/>
      <c r="C278" s="116"/>
      <c r="D278" s="115"/>
      <c r="E278" s="115"/>
    </row>
    <row r="279" spans="2:5">
      <c r="B279" s="116"/>
      <c r="C279" s="116"/>
      <c r="D279" s="115"/>
      <c r="E279" s="115"/>
    </row>
    <row r="280" spans="2:5">
      <c r="B280" s="116"/>
      <c r="C280" s="116"/>
      <c r="D280" s="115"/>
      <c r="E280" s="115"/>
    </row>
    <row r="281" spans="2:5">
      <c r="B281" s="116"/>
      <c r="C281" s="116"/>
      <c r="D281" s="115"/>
      <c r="E281" s="115"/>
    </row>
    <row r="282" spans="2:5">
      <c r="B282" s="116"/>
      <c r="C282" s="116"/>
      <c r="D282" s="115"/>
      <c r="E282" s="115"/>
    </row>
    <row r="283" spans="2:5">
      <c r="B283" s="116"/>
      <c r="C283" s="116"/>
      <c r="D283" s="115"/>
      <c r="E283" s="115"/>
    </row>
    <row r="284" spans="2:5">
      <c r="B284" s="116"/>
      <c r="C284" s="116"/>
      <c r="D284" s="115"/>
      <c r="E284" s="115"/>
    </row>
    <row r="285" spans="2:5">
      <c r="B285" s="116"/>
      <c r="C285" s="116"/>
      <c r="D285" s="115"/>
      <c r="E285" s="115"/>
    </row>
    <row r="286" spans="2:5">
      <c r="B286" s="116"/>
      <c r="C286" s="116"/>
      <c r="D286" s="115"/>
      <c r="E286" s="115"/>
    </row>
    <row r="287" spans="2:5">
      <c r="B287" s="116"/>
      <c r="C287" s="116"/>
      <c r="D287" s="115"/>
      <c r="E287" s="115"/>
    </row>
    <row r="288" spans="2:5">
      <c r="B288" s="116"/>
      <c r="C288" s="116"/>
      <c r="D288" s="115"/>
      <c r="E288" s="115"/>
    </row>
    <row r="289" spans="2:5">
      <c r="B289" s="116"/>
      <c r="C289" s="116"/>
      <c r="D289" s="115"/>
      <c r="E289" s="115"/>
    </row>
    <row r="290" spans="2:5">
      <c r="B290" s="116"/>
      <c r="C290" s="116"/>
      <c r="D290" s="115"/>
      <c r="E290" s="115"/>
    </row>
    <row r="291" spans="2:5">
      <c r="B291" s="116"/>
      <c r="C291" s="116"/>
      <c r="D291" s="115"/>
      <c r="E291" s="115"/>
    </row>
    <row r="292" spans="2:5">
      <c r="B292" s="116"/>
      <c r="C292" s="116"/>
      <c r="D292" s="115"/>
      <c r="E292" s="115"/>
    </row>
    <row r="293" spans="2:5">
      <c r="B293" s="116"/>
      <c r="C293" s="116"/>
      <c r="D293" s="115"/>
      <c r="E293" s="115"/>
    </row>
    <row r="294" spans="2:5">
      <c r="B294" s="116"/>
      <c r="C294" s="116"/>
      <c r="D294" s="115"/>
      <c r="E294" s="115"/>
    </row>
    <row r="295" spans="2:5">
      <c r="B295" s="116"/>
      <c r="C295" s="116"/>
      <c r="D295" s="115"/>
      <c r="E295" s="115"/>
    </row>
    <row r="296" spans="2:5">
      <c r="B296" s="116"/>
      <c r="C296" s="116"/>
      <c r="D296" s="115"/>
      <c r="E296" s="115"/>
    </row>
    <row r="297" spans="2:5">
      <c r="B297" s="116"/>
      <c r="C297" s="116"/>
      <c r="D297" s="115"/>
      <c r="E297" s="115"/>
    </row>
    <row r="298" spans="2:5">
      <c r="B298" s="116"/>
      <c r="C298" s="116"/>
      <c r="D298" s="115"/>
      <c r="E298" s="115"/>
    </row>
    <row r="299" spans="2:5">
      <c r="B299" s="116"/>
      <c r="C299" s="116"/>
      <c r="D299" s="115"/>
      <c r="E299" s="115"/>
    </row>
    <row r="300" spans="2:5">
      <c r="B300" s="116"/>
      <c r="C300" s="116"/>
      <c r="D300" s="115"/>
      <c r="E300" s="115"/>
    </row>
    <row r="301" spans="2:5">
      <c r="B301" s="116"/>
      <c r="C301" s="116"/>
      <c r="D301" s="115"/>
      <c r="E301" s="115"/>
    </row>
    <row r="302" spans="2:5">
      <c r="B302" s="116"/>
      <c r="C302" s="116"/>
      <c r="D302" s="115"/>
      <c r="E302" s="115"/>
    </row>
    <row r="303" spans="2:5">
      <c r="B303" s="116"/>
      <c r="C303" s="116"/>
      <c r="D303" s="115"/>
      <c r="E303" s="115"/>
    </row>
    <row r="304" spans="2:5">
      <c r="B304" s="116"/>
      <c r="C304" s="116"/>
      <c r="D304" s="115"/>
      <c r="E304" s="115"/>
    </row>
    <row r="305" spans="2:5">
      <c r="B305" s="116"/>
      <c r="C305" s="116"/>
      <c r="D305" s="115"/>
      <c r="E305" s="115"/>
    </row>
    <row r="306" spans="2:5">
      <c r="B306" s="116"/>
      <c r="C306" s="116"/>
      <c r="D306" s="115"/>
      <c r="E306" s="115"/>
    </row>
    <row r="307" spans="2:5">
      <c r="B307" s="116"/>
      <c r="C307" s="116"/>
      <c r="D307" s="115"/>
      <c r="E307" s="115"/>
    </row>
    <row r="308" spans="2:5">
      <c r="B308" s="116"/>
      <c r="C308" s="116"/>
      <c r="D308" s="115"/>
      <c r="E308" s="115"/>
    </row>
    <row r="309" spans="2:5">
      <c r="B309" s="116"/>
      <c r="C309" s="116"/>
      <c r="D309" s="115"/>
      <c r="E309" s="115"/>
    </row>
    <row r="310" spans="2:5">
      <c r="B310" s="116"/>
      <c r="C310" s="116"/>
      <c r="D310" s="115"/>
      <c r="E310" s="115"/>
    </row>
    <row r="311" spans="2:5">
      <c r="B311" s="116"/>
      <c r="C311" s="116"/>
      <c r="D311" s="115"/>
      <c r="E311" s="115"/>
    </row>
    <row r="312" spans="2:5">
      <c r="B312" s="116"/>
      <c r="C312" s="116"/>
      <c r="D312" s="115"/>
      <c r="E312" s="115"/>
    </row>
    <row r="313" spans="2:5">
      <c r="B313" s="116"/>
      <c r="C313" s="116"/>
      <c r="D313" s="115"/>
      <c r="E313" s="115"/>
    </row>
    <row r="314" spans="2:5">
      <c r="B314" s="116"/>
      <c r="C314" s="116"/>
      <c r="D314" s="115"/>
      <c r="E314" s="115"/>
    </row>
    <row r="315" spans="2:5">
      <c r="B315" s="116"/>
      <c r="C315" s="116"/>
      <c r="D315" s="115"/>
      <c r="E315" s="115"/>
    </row>
    <row r="316" spans="2:5">
      <c r="B316" s="116"/>
      <c r="C316" s="116"/>
      <c r="D316" s="115"/>
      <c r="E316" s="115"/>
    </row>
    <row r="317" spans="2:5">
      <c r="B317" s="116"/>
      <c r="C317" s="116"/>
      <c r="D317" s="115"/>
      <c r="E317" s="115"/>
    </row>
    <row r="318" spans="2:5">
      <c r="B318" s="116"/>
      <c r="C318" s="116"/>
      <c r="D318" s="115"/>
      <c r="E318" s="115"/>
    </row>
    <row r="319" spans="2:5">
      <c r="B319" s="116"/>
      <c r="C319" s="116"/>
      <c r="D319" s="115"/>
      <c r="E319" s="115"/>
    </row>
    <row r="320" spans="2:5">
      <c r="B320" s="116"/>
      <c r="C320" s="116"/>
      <c r="D320" s="115"/>
      <c r="E320" s="115"/>
    </row>
    <row r="321" spans="2:5">
      <c r="B321" s="116"/>
      <c r="C321" s="116"/>
      <c r="D321" s="115"/>
      <c r="E321" s="115"/>
    </row>
    <row r="322" spans="2:5">
      <c r="B322" s="116"/>
      <c r="C322" s="116"/>
      <c r="D322" s="115"/>
      <c r="E322" s="115"/>
    </row>
    <row r="323" spans="2:5">
      <c r="B323" s="116"/>
      <c r="C323" s="116"/>
      <c r="D323" s="115"/>
      <c r="E323" s="115"/>
    </row>
    <row r="324" spans="2:5">
      <c r="B324" s="116"/>
      <c r="C324" s="116"/>
      <c r="D324" s="115"/>
      <c r="E324" s="115"/>
    </row>
    <row r="325" spans="2:5">
      <c r="B325" s="116"/>
      <c r="C325" s="116"/>
      <c r="D325" s="115"/>
      <c r="E325" s="115"/>
    </row>
    <row r="326" spans="2:5">
      <c r="B326" s="116"/>
      <c r="C326" s="116"/>
      <c r="D326" s="115"/>
      <c r="E326" s="115"/>
    </row>
    <row r="327" spans="2:5">
      <c r="B327" s="116"/>
      <c r="C327" s="116"/>
      <c r="D327" s="115"/>
      <c r="E327" s="115"/>
    </row>
    <row r="328" spans="2:5">
      <c r="B328" s="116"/>
      <c r="C328" s="116"/>
      <c r="D328" s="115"/>
      <c r="E328" s="115"/>
    </row>
    <row r="329" spans="2:5">
      <c r="B329" s="116"/>
      <c r="C329" s="116"/>
      <c r="D329" s="115"/>
      <c r="E329" s="115"/>
    </row>
    <row r="330" spans="2:5">
      <c r="B330" s="116"/>
      <c r="C330" s="116"/>
      <c r="D330" s="115"/>
      <c r="E330" s="115"/>
    </row>
    <row r="331" spans="2:5">
      <c r="B331" s="116"/>
      <c r="C331" s="116"/>
      <c r="D331" s="115"/>
      <c r="E331" s="115"/>
    </row>
    <row r="332" spans="2:5">
      <c r="B332" s="116"/>
      <c r="C332" s="116"/>
      <c r="D332" s="115"/>
      <c r="E332" s="115"/>
    </row>
    <row r="333" spans="2:5">
      <c r="B333" s="116"/>
      <c r="C333" s="116"/>
      <c r="D333" s="115"/>
      <c r="E333" s="115"/>
    </row>
    <row r="334" spans="2:5">
      <c r="B334" s="116"/>
      <c r="C334" s="116"/>
      <c r="D334" s="115"/>
      <c r="E334" s="115"/>
    </row>
    <row r="335" spans="2:5">
      <c r="B335" s="116"/>
      <c r="C335" s="116"/>
      <c r="D335" s="115"/>
      <c r="E335" s="115"/>
    </row>
    <row r="336" spans="2:5">
      <c r="B336" s="116"/>
      <c r="C336" s="116"/>
      <c r="D336" s="115"/>
      <c r="E336" s="115"/>
    </row>
    <row r="337" spans="2:5">
      <c r="B337" s="116"/>
      <c r="C337" s="116"/>
      <c r="D337" s="115"/>
      <c r="E337" s="115"/>
    </row>
    <row r="338" spans="2:5">
      <c r="B338" s="116"/>
      <c r="C338" s="116"/>
      <c r="D338" s="115"/>
      <c r="E338" s="115"/>
    </row>
    <row r="339" spans="2:5">
      <c r="B339" s="116"/>
      <c r="C339" s="116"/>
      <c r="D339" s="115"/>
      <c r="E339" s="115"/>
    </row>
    <row r="340" spans="2:5">
      <c r="B340" s="116"/>
      <c r="C340" s="116"/>
      <c r="D340" s="115"/>
      <c r="E340" s="115"/>
    </row>
    <row r="341" spans="2:5">
      <c r="B341" s="116"/>
      <c r="C341" s="116"/>
      <c r="D341" s="115"/>
      <c r="E341" s="115"/>
    </row>
    <row r="342" spans="2:5">
      <c r="B342" s="116"/>
      <c r="C342" s="116"/>
      <c r="D342" s="115"/>
      <c r="E342" s="115"/>
    </row>
    <row r="343" spans="2:5">
      <c r="B343" s="116"/>
      <c r="C343" s="116"/>
      <c r="D343" s="115"/>
      <c r="E343" s="115"/>
    </row>
    <row r="344" spans="2:5">
      <c r="B344" s="116"/>
      <c r="C344" s="116"/>
      <c r="D344" s="115"/>
      <c r="E344" s="115"/>
    </row>
    <row r="345" spans="2:5">
      <c r="B345" s="116"/>
      <c r="C345" s="116"/>
      <c r="D345" s="115"/>
      <c r="E345" s="115"/>
    </row>
    <row r="346" spans="2:5">
      <c r="B346" s="116"/>
      <c r="C346" s="116"/>
      <c r="D346" s="115"/>
      <c r="E346" s="115"/>
    </row>
    <row r="347" spans="2:5">
      <c r="B347" s="116"/>
      <c r="C347" s="116"/>
      <c r="D347" s="115"/>
      <c r="E347" s="115"/>
    </row>
    <row r="348" spans="2:5">
      <c r="B348" s="116"/>
      <c r="C348" s="116"/>
      <c r="D348" s="115"/>
      <c r="E348" s="115"/>
    </row>
    <row r="349" spans="2:5">
      <c r="B349" s="116"/>
      <c r="C349" s="116"/>
      <c r="D349" s="115"/>
      <c r="E349" s="115"/>
    </row>
    <row r="350" spans="2:5">
      <c r="B350" s="116"/>
      <c r="C350" s="116"/>
      <c r="D350" s="115"/>
      <c r="E350" s="115"/>
    </row>
    <row r="351" spans="2:5">
      <c r="B351" s="116"/>
      <c r="C351" s="116"/>
      <c r="D351" s="115"/>
      <c r="E351" s="115"/>
    </row>
    <row r="352" spans="2:5">
      <c r="B352" s="116"/>
      <c r="C352" s="116"/>
      <c r="D352" s="115"/>
      <c r="E352" s="115"/>
    </row>
    <row r="353" spans="2:5">
      <c r="B353" s="116"/>
      <c r="C353" s="116"/>
      <c r="D353" s="115"/>
      <c r="E353" s="115"/>
    </row>
    <row r="354" spans="2:5">
      <c r="B354" s="116"/>
      <c r="C354" s="116"/>
      <c r="D354" s="115"/>
      <c r="E354" s="115"/>
    </row>
    <row r="355" spans="2:5">
      <c r="B355" s="116"/>
      <c r="C355" s="116"/>
      <c r="D355" s="115"/>
      <c r="E355" s="115"/>
    </row>
    <row r="356" spans="2:5">
      <c r="B356" s="116"/>
      <c r="C356" s="116"/>
      <c r="D356" s="115"/>
      <c r="E356" s="115"/>
    </row>
    <row r="357" spans="2:5">
      <c r="B357" s="116"/>
      <c r="C357" s="116"/>
      <c r="D357" s="115"/>
      <c r="E357" s="115"/>
    </row>
    <row r="358" spans="2:5">
      <c r="B358" s="116"/>
      <c r="C358" s="116"/>
      <c r="D358" s="115"/>
      <c r="E358" s="115"/>
    </row>
    <row r="359" spans="2:5">
      <c r="B359" s="116"/>
      <c r="C359" s="116"/>
      <c r="D359" s="115"/>
      <c r="E359" s="115"/>
    </row>
    <row r="360" spans="2:5">
      <c r="B360" s="116"/>
      <c r="C360" s="116"/>
      <c r="D360" s="115"/>
      <c r="E360" s="115"/>
    </row>
    <row r="361" spans="2:5">
      <c r="B361" s="116"/>
      <c r="C361" s="116"/>
      <c r="D361" s="115"/>
      <c r="E361" s="115"/>
    </row>
    <row r="362" spans="2:5">
      <c r="B362" s="116"/>
      <c r="C362" s="116"/>
      <c r="D362" s="115"/>
      <c r="E362" s="115"/>
    </row>
    <row r="363" spans="2:5">
      <c r="B363" s="116"/>
      <c r="C363" s="116"/>
      <c r="D363" s="115"/>
      <c r="E363" s="115"/>
    </row>
    <row r="364" spans="2:5">
      <c r="B364" s="116"/>
      <c r="C364" s="116"/>
      <c r="D364" s="115"/>
      <c r="E364" s="115"/>
    </row>
    <row r="365" spans="2:5">
      <c r="B365" s="116"/>
      <c r="C365" s="116"/>
      <c r="D365" s="115"/>
      <c r="E365" s="115"/>
    </row>
    <row r="366" spans="2:5">
      <c r="B366" s="116"/>
      <c r="C366" s="116"/>
      <c r="D366" s="115"/>
      <c r="E366" s="115"/>
    </row>
    <row r="367" spans="2:5">
      <c r="B367" s="116"/>
      <c r="C367" s="116"/>
      <c r="D367" s="115"/>
      <c r="E367" s="115"/>
    </row>
    <row r="368" spans="2:5">
      <c r="B368" s="116"/>
      <c r="C368" s="116"/>
      <c r="D368" s="115"/>
      <c r="E368" s="115"/>
    </row>
    <row r="369" spans="2:5">
      <c r="B369" s="116"/>
      <c r="C369" s="116"/>
      <c r="D369" s="115"/>
      <c r="E369" s="115"/>
    </row>
    <row r="370" spans="2:5">
      <c r="B370" s="116"/>
      <c r="C370" s="116"/>
      <c r="D370" s="115"/>
      <c r="E370" s="115"/>
    </row>
    <row r="371" spans="2:5">
      <c r="B371" s="116"/>
      <c r="C371" s="116"/>
      <c r="D371" s="115"/>
      <c r="E371" s="115"/>
    </row>
    <row r="372" spans="2:5">
      <c r="B372" s="116"/>
      <c r="C372" s="116"/>
      <c r="D372" s="115"/>
      <c r="E372" s="115"/>
    </row>
    <row r="373" spans="2:5">
      <c r="B373" s="116"/>
      <c r="C373" s="116"/>
      <c r="D373" s="115"/>
      <c r="E373" s="115"/>
    </row>
    <row r="374" spans="2:5">
      <c r="B374" s="116"/>
      <c r="C374" s="116"/>
      <c r="D374" s="115"/>
      <c r="E374" s="115"/>
    </row>
    <row r="375" spans="2:5">
      <c r="B375" s="116"/>
      <c r="C375" s="116"/>
      <c r="D375" s="115"/>
      <c r="E375" s="115"/>
    </row>
    <row r="376" spans="2:5">
      <c r="B376" s="116"/>
      <c r="C376" s="116"/>
      <c r="D376" s="115"/>
      <c r="E376" s="115"/>
    </row>
    <row r="377" spans="2:5">
      <c r="B377" s="116"/>
      <c r="C377" s="116"/>
      <c r="D377" s="115"/>
      <c r="E377" s="115"/>
    </row>
    <row r="378" spans="2:5">
      <c r="B378" s="116"/>
      <c r="C378" s="116"/>
      <c r="D378" s="115"/>
      <c r="E378" s="115"/>
    </row>
    <row r="379" spans="2:5">
      <c r="B379" s="116"/>
      <c r="C379" s="116"/>
      <c r="D379" s="115"/>
      <c r="E379" s="115"/>
    </row>
    <row r="380" spans="2:5">
      <c r="B380" s="116"/>
      <c r="C380" s="116"/>
      <c r="D380" s="115"/>
      <c r="E380" s="115"/>
    </row>
    <row r="381" spans="2:5">
      <c r="B381" s="116"/>
      <c r="C381" s="116"/>
      <c r="D381" s="115"/>
      <c r="E381" s="115"/>
    </row>
    <row r="382" spans="2:5">
      <c r="B382" s="116"/>
      <c r="C382" s="116"/>
      <c r="D382" s="115"/>
      <c r="E382" s="115"/>
    </row>
    <row r="383" spans="2:5">
      <c r="B383" s="116"/>
      <c r="C383" s="116"/>
      <c r="D383" s="115"/>
      <c r="E383" s="115"/>
    </row>
    <row r="384" spans="2:5">
      <c r="B384" s="116"/>
      <c r="C384" s="116"/>
      <c r="D384" s="115"/>
      <c r="E384" s="115"/>
    </row>
    <row r="385" spans="2:5">
      <c r="B385" s="116"/>
      <c r="C385" s="116"/>
      <c r="D385" s="115"/>
      <c r="E385" s="115"/>
    </row>
    <row r="386" spans="2:5">
      <c r="B386" s="116"/>
      <c r="C386" s="116"/>
      <c r="D386" s="115"/>
      <c r="E386" s="115"/>
    </row>
    <row r="387" spans="2:5">
      <c r="B387" s="116"/>
      <c r="C387" s="116"/>
      <c r="D387" s="115"/>
      <c r="E387" s="115"/>
    </row>
    <row r="388" spans="2:5">
      <c r="B388" s="116"/>
      <c r="C388" s="116"/>
      <c r="D388" s="115"/>
      <c r="E388" s="115"/>
    </row>
    <row r="389" spans="2:5">
      <c r="B389" s="116"/>
      <c r="C389" s="116"/>
      <c r="D389" s="115"/>
      <c r="E389" s="115"/>
    </row>
    <row r="390" spans="2:5">
      <c r="B390" s="116"/>
      <c r="C390" s="116"/>
      <c r="D390" s="115"/>
      <c r="E390" s="115"/>
    </row>
    <row r="391" spans="2:5">
      <c r="B391" s="116"/>
      <c r="C391" s="116"/>
      <c r="D391" s="115"/>
      <c r="E391" s="115"/>
    </row>
    <row r="392" spans="2:5">
      <c r="B392" s="116"/>
      <c r="C392" s="116"/>
      <c r="D392" s="115"/>
      <c r="E392" s="115"/>
    </row>
    <row r="393" spans="2:5">
      <c r="B393" s="116"/>
      <c r="C393" s="116"/>
      <c r="D393" s="115"/>
      <c r="E393" s="115"/>
    </row>
    <row r="394" spans="2:5">
      <c r="B394" s="116"/>
      <c r="C394" s="116"/>
      <c r="D394" s="115"/>
      <c r="E394" s="115"/>
    </row>
    <row r="395" spans="2:5">
      <c r="B395" s="116"/>
      <c r="C395" s="116"/>
      <c r="D395" s="115"/>
      <c r="E395" s="115"/>
    </row>
    <row r="396" spans="2:5">
      <c r="B396" s="116"/>
      <c r="C396" s="116"/>
      <c r="D396" s="115"/>
      <c r="E396" s="115"/>
    </row>
    <row r="397" spans="2:5">
      <c r="B397" s="116"/>
      <c r="C397" s="116"/>
      <c r="D397" s="115"/>
      <c r="E397" s="115"/>
    </row>
    <row r="398" spans="2:5">
      <c r="B398" s="116"/>
      <c r="C398" s="116"/>
      <c r="D398" s="115"/>
      <c r="E398" s="115"/>
    </row>
    <row r="399" spans="2:5">
      <c r="B399" s="116"/>
      <c r="C399" s="116"/>
      <c r="D399" s="115"/>
      <c r="E399" s="115"/>
    </row>
    <row r="400" spans="2:5">
      <c r="B400" s="116"/>
      <c r="C400" s="116"/>
      <c r="D400" s="115"/>
      <c r="E400" s="115"/>
    </row>
    <row r="401" spans="2:5">
      <c r="B401" s="116"/>
      <c r="C401" s="116"/>
      <c r="D401" s="115"/>
      <c r="E401" s="115"/>
    </row>
    <row r="402" spans="2:5">
      <c r="B402" s="116"/>
      <c r="C402" s="116"/>
      <c r="D402" s="115"/>
      <c r="E402" s="115"/>
    </row>
    <row r="403" spans="2:5">
      <c r="B403" s="116"/>
      <c r="C403" s="116"/>
      <c r="D403" s="115"/>
      <c r="E403" s="115"/>
    </row>
    <row r="404" spans="2:5">
      <c r="B404" s="116"/>
      <c r="C404" s="116"/>
      <c r="D404" s="115"/>
      <c r="E404" s="115"/>
    </row>
    <row r="405" spans="2:5">
      <c r="B405" s="116"/>
      <c r="C405" s="116"/>
      <c r="D405" s="115"/>
      <c r="E405" s="115"/>
    </row>
    <row r="406" spans="2:5">
      <c r="B406" s="116"/>
      <c r="C406" s="116"/>
      <c r="D406" s="115"/>
      <c r="E406" s="115"/>
    </row>
    <row r="407" spans="2:5">
      <c r="B407" s="116"/>
      <c r="C407" s="116"/>
      <c r="D407" s="115"/>
      <c r="E407" s="115"/>
    </row>
    <row r="408" spans="2:5">
      <c r="B408" s="116"/>
      <c r="C408" s="116"/>
      <c r="D408" s="115"/>
      <c r="E408" s="115"/>
    </row>
    <row r="409" spans="2:5">
      <c r="B409" s="116"/>
      <c r="C409" s="116"/>
      <c r="D409" s="115"/>
      <c r="E409" s="115"/>
    </row>
    <row r="410" spans="2:5">
      <c r="B410" s="116"/>
      <c r="C410" s="116"/>
      <c r="D410" s="115"/>
      <c r="E410" s="115"/>
    </row>
    <row r="411" spans="2:5">
      <c r="B411" s="116"/>
      <c r="C411" s="116"/>
      <c r="D411" s="115"/>
      <c r="E411" s="115"/>
    </row>
    <row r="412" spans="2:5">
      <c r="B412" s="116"/>
      <c r="C412" s="116"/>
      <c r="D412" s="115"/>
      <c r="E412" s="115"/>
    </row>
    <row r="413" spans="2:5">
      <c r="B413" s="116"/>
      <c r="C413" s="116"/>
      <c r="D413" s="115"/>
      <c r="E413" s="115"/>
    </row>
    <row r="414" spans="2:5">
      <c r="B414" s="116"/>
      <c r="C414" s="116"/>
      <c r="D414" s="115"/>
      <c r="E414" s="115"/>
    </row>
    <row r="415" spans="2:5">
      <c r="B415" s="116"/>
      <c r="C415" s="116"/>
      <c r="D415" s="115"/>
      <c r="E415" s="115"/>
    </row>
    <row r="416" spans="2:5">
      <c r="B416" s="116"/>
      <c r="C416" s="116"/>
      <c r="D416" s="115"/>
      <c r="E416" s="115"/>
    </row>
    <row r="417" spans="2:5">
      <c r="B417" s="116"/>
      <c r="C417" s="116"/>
      <c r="D417" s="115"/>
      <c r="E417" s="115"/>
    </row>
    <row r="418" spans="2:5">
      <c r="B418" s="116"/>
      <c r="C418" s="116"/>
      <c r="D418" s="115"/>
      <c r="E418" s="115"/>
    </row>
    <row r="419" spans="2:5">
      <c r="B419" s="116"/>
      <c r="C419" s="116"/>
      <c r="D419" s="115"/>
      <c r="E419" s="115"/>
    </row>
    <row r="420" spans="2:5">
      <c r="B420" s="116"/>
      <c r="C420" s="116"/>
      <c r="D420" s="115"/>
      <c r="E420" s="115"/>
    </row>
    <row r="421" spans="2:5">
      <c r="B421" s="116"/>
      <c r="C421" s="116"/>
      <c r="D421" s="115"/>
      <c r="E421" s="115"/>
    </row>
    <row r="422" spans="2:5">
      <c r="B422" s="116"/>
      <c r="C422" s="116"/>
      <c r="D422" s="115"/>
      <c r="E422" s="115"/>
    </row>
    <row r="423" spans="2:5">
      <c r="B423" s="116"/>
      <c r="C423" s="116"/>
      <c r="D423" s="115"/>
      <c r="E423" s="115"/>
    </row>
    <row r="424" spans="2:5">
      <c r="B424" s="116"/>
      <c r="C424" s="116"/>
      <c r="D424" s="115"/>
      <c r="E424" s="115"/>
    </row>
    <row r="425" spans="2:5">
      <c r="B425" s="116"/>
      <c r="C425" s="116"/>
      <c r="D425" s="115"/>
      <c r="E425" s="115"/>
    </row>
    <row r="426" spans="2:5">
      <c r="B426" s="116"/>
      <c r="C426" s="116"/>
      <c r="D426" s="115"/>
      <c r="E426" s="115"/>
    </row>
    <row r="427" spans="2:5">
      <c r="B427" s="116"/>
      <c r="C427" s="116"/>
      <c r="D427" s="115"/>
      <c r="E427" s="115"/>
    </row>
    <row r="428" spans="2:5">
      <c r="B428" s="116"/>
      <c r="C428" s="116"/>
      <c r="D428" s="115"/>
      <c r="E428" s="115"/>
    </row>
    <row r="429" spans="2:5">
      <c r="B429" s="116"/>
      <c r="C429" s="116"/>
      <c r="D429" s="115"/>
      <c r="E429" s="115"/>
    </row>
    <row r="430" spans="2:5">
      <c r="B430" s="116"/>
      <c r="C430" s="116"/>
      <c r="D430" s="115"/>
      <c r="E430" s="115"/>
    </row>
    <row r="431" spans="2:5">
      <c r="B431" s="116"/>
      <c r="C431" s="116"/>
      <c r="D431" s="115"/>
      <c r="E431" s="115"/>
    </row>
    <row r="432" spans="2:5">
      <c r="B432" s="116"/>
      <c r="C432" s="116"/>
      <c r="D432" s="115"/>
      <c r="E432" s="115"/>
    </row>
    <row r="433" spans="2:5">
      <c r="B433" s="116"/>
      <c r="C433" s="116"/>
      <c r="D433" s="115"/>
      <c r="E433" s="115"/>
    </row>
    <row r="434" spans="2:5">
      <c r="B434" s="116"/>
      <c r="C434" s="116"/>
      <c r="D434" s="115"/>
      <c r="E434" s="115"/>
    </row>
    <row r="435" spans="2:5">
      <c r="B435" s="116"/>
      <c r="C435" s="116"/>
      <c r="D435" s="115"/>
      <c r="E435" s="115"/>
    </row>
    <row r="436" spans="2:5">
      <c r="B436" s="116"/>
      <c r="C436" s="116"/>
      <c r="D436" s="115"/>
      <c r="E436" s="115"/>
    </row>
    <row r="437" spans="2:5">
      <c r="B437" s="116"/>
      <c r="C437" s="116"/>
      <c r="D437" s="115"/>
      <c r="E437" s="115"/>
    </row>
    <row r="438" spans="2:5">
      <c r="B438" s="116"/>
      <c r="C438" s="116"/>
      <c r="D438" s="115"/>
      <c r="E438" s="115"/>
    </row>
    <row r="439" spans="2:5">
      <c r="B439" s="116"/>
      <c r="C439" s="116"/>
      <c r="D439" s="115"/>
      <c r="E439" s="115"/>
    </row>
    <row r="440" spans="2:5">
      <c r="B440" s="116"/>
      <c r="C440" s="116"/>
      <c r="D440" s="115"/>
      <c r="E440" s="115"/>
    </row>
    <row r="441" spans="2:5">
      <c r="B441" s="116"/>
      <c r="C441" s="116"/>
      <c r="D441" s="115"/>
      <c r="E441" s="115"/>
    </row>
    <row r="442" spans="2:5">
      <c r="B442" s="116"/>
      <c r="C442" s="116"/>
      <c r="D442" s="115"/>
      <c r="E442" s="115"/>
    </row>
    <row r="443" spans="2:5">
      <c r="B443" s="116"/>
      <c r="C443" s="116"/>
      <c r="D443" s="115"/>
      <c r="E443" s="115"/>
    </row>
    <row r="444" spans="2:5">
      <c r="B444" s="116"/>
      <c r="C444" s="116"/>
      <c r="D444" s="115"/>
      <c r="E444" s="115"/>
    </row>
    <row r="445" spans="2:5">
      <c r="B445" s="116"/>
      <c r="C445" s="116"/>
      <c r="D445" s="115"/>
      <c r="E445" s="115"/>
    </row>
    <row r="446" spans="2:5">
      <c r="B446" s="116"/>
      <c r="C446" s="116"/>
      <c r="D446" s="115"/>
      <c r="E446" s="115"/>
    </row>
    <row r="447" spans="2:5">
      <c r="B447" s="116"/>
      <c r="C447" s="116"/>
      <c r="D447" s="115"/>
      <c r="E447" s="115"/>
    </row>
    <row r="448" spans="2:5">
      <c r="B448" s="116"/>
      <c r="C448" s="116"/>
      <c r="D448" s="115"/>
      <c r="E448" s="115"/>
    </row>
    <row r="449" spans="2:5">
      <c r="B449" s="116"/>
      <c r="C449" s="116"/>
      <c r="D449" s="115"/>
      <c r="E449" s="115"/>
    </row>
    <row r="450" spans="2:5">
      <c r="B450" s="116"/>
      <c r="C450" s="116"/>
      <c r="D450" s="115"/>
      <c r="E450" s="115"/>
    </row>
    <row r="451" spans="2:5">
      <c r="B451" s="116"/>
      <c r="C451" s="116"/>
      <c r="D451" s="115"/>
      <c r="E451" s="115"/>
    </row>
    <row r="452" spans="2:5">
      <c r="B452" s="116"/>
      <c r="C452" s="116"/>
      <c r="D452" s="115"/>
      <c r="E452" s="115"/>
    </row>
    <row r="453" spans="2:5">
      <c r="B453" s="116"/>
      <c r="C453" s="116"/>
      <c r="D453" s="115"/>
      <c r="E453" s="115"/>
    </row>
    <row r="454" spans="2:5">
      <c r="B454" s="116"/>
      <c r="C454" s="116"/>
      <c r="D454" s="115"/>
      <c r="E454" s="115"/>
    </row>
    <row r="455" spans="2:5">
      <c r="B455" s="116"/>
      <c r="C455" s="116"/>
      <c r="D455" s="115"/>
      <c r="E455" s="115"/>
    </row>
    <row r="456" spans="2:5">
      <c r="B456" s="116"/>
      <c r="C456" s="116"/>
      <c r="D456" s="115"/>
      <c r="E456" s="115"/>
    </row>
    <row r="457" spans="2:5">
      <c r="B457" s="116"/>
      <c r="C457" s="116"/>
      <c r="D457" s="115"/>
      <c r="E457" s="115"/>
    </row>
    <row r="458" spans="2:5">
      <c r="B458" s="116"/>
      <c r="C458" s="116"/>
      <c r="D458" s="115"/>
      <c r="E458" s="115"/>
    </row>
    <row r="459" spans="2:5">
      <c r="B459" s="116"/>
      <c r="C459" s="116"/>
      <c r="D459" s="115"/>
      <c r="E459" s="115"/>
    </row>
    <row r="460" spans="2:5">
      <c r="B460" s="116"/>
      <c r="C460" s="116"/>
      <c r="D460" s="115"/>
      <c r="E460" s="115"/>
    </row>
    <row r="461" spans="2:5">
      <c r="B461" s="116"/>
      <c r="C461" s="116"/>
      <c r="D461" s="115"/>
      <c r="E461" s="115"/>
    </row>
    <row r="462" spans="2:5">
      <c r="B462" s="116"/>
      <c r="C462" s="116"/>
      <c r="D462" s="115"/>
      <c r="E462" s="115"/>
    </row>
    <row r="463" spans="2:5">
      <c r="B463" s="116"/>
      <c r="C463" s="116"/>
      <c r="D463" s="115"/>
      <c r="E463" s="115"/>
    </row>
    <row r="464" spans="2:5">
      <c r="B464" s="116"/>
      <c r="C464" s="116"/>
      <c r="D464" s="115"/>
      <c r="E464" s="115"/>
    </row>
    <row r="465" spans="2:5">
      <c r="B465" s="116"/>
      <c r="C465" s="116"/>
      <c r="D465" s="115"/>
      <c r="E465" s="115"/>
    </row>
    <row r="466" spans="2:5">
      <c r="B466" s="116"/>
      <c r="C466" s="116"/>
      <c r="D466" s="115"/>
      <c r="E466" s="115"/>
    </row>
    <row r="467" spans="2:5">
      <c r="B467" s="116"/>
      <c r="C467" s="116"/>
      <c r="D467" s="115"/>
      <c r="E467" s="115"/>
    </row>
    <row r="468" spans="2:5">
      <c r="B468" s="116"/>
      <c r="C468" s="116"/>
      <c r="D468" s="115"/>
      <c r="E468" s="115"/>
    </row>
    <row r="469" spans="2:5">
      <c r="B469" s="116"/>
      <c r="C469" s="116"/>
      <c r="D469" s="115"/>
      <c r="E469" s="115"/>
    </row>
    <row r="470" spans="2:5">
      <c r="B470" s="116"/>
      <c r="C470" s="116"/>
      <c r="D470" s="115"/>
      <c r="E470" s="115"/>
    </row>
    <row r="471" spans="2:5">
      <c r="B471" s="116"/>
      <c r="C471" s="116"/>
      <c r="D471" s="115"/>
      <c r="E471" s="115"/>
    </row>
    <row r="472" spans="2:5">
      <c r="B472" s="116"/>
      <c r="C472" s="116"/>
      <c r="D472" s="115"/>
      <c r="E472" s="115"/>
    </row>
    <row r="473" spans="2:5">
      <c r="B473" s="116"/>
      <c r="C473" s="116"/>
      <c r="D473" s="115"/>
      <c r="E473" s="115"/>
    </row>
    <row r="474" spans="2:5">
      <c r="B474" s="116"/>
      <c r="C474" s="116"/>
      <c r="D474" s="115"/>
      <c r="E474" s="115"/>
    </row>
    <row r="475" spans="2:5">
      <c r="B475" s="116"/>
      <c r="C475" s="116"/>
      <c r="D475" s="115"/>
      <c r="E475" s="115"/>
    </row>
    <row r="476" spans="2:5">
      <c r="B476" s="116"/>
      <c r="C476" s="116"/>
      <c r="D476" s="115"/>
      <c r="E476" s="115"/>
    </row>
    <row r="477" spans="2:5">
      <c r="B477" s="116"/>
      <c r="C477" s="116"/>
      <c r="D477" s="115"/>
      <c r="E477" s="115"/>
    </row>
    <row r="478" spans="2:5">
      <c r="B478" s="116"/>
      <c r="C478" s="116"/>
      <c r="D478" s="115"/>
      <c r="E478" s="115"/>
    </row>
    <row r="479" spans="2:5">
      <c r="B479" s="116"/>
      <c r="C479" s="116"/>
      <c r="D479" s="115"/>
      <c r="E479" s="115"/>
    </row>
    <row r="480" spans="2:5">
      <c r="B480" s="116"/>
      <c r="C480" s="116"/>
      <c r="D480" s="115"/>
      <c r="E480" s="115"/>
    </row>
    <row r="481" spans="2:5">
      <c r="B481" s="116"/>
      <c r="C481" s="116"/>
      <c r="D481" s="115"/>
      <c r="E481" s="115"/>
    </row>
    <row r="482" spans="2:5">
      <c r="B482" s="116"/>
      <c r="C482" s="116"/>
      <c r="D482" s="115"/>
      <c r="E482" s="115"/>
    </row>
    <row r="483" spans="2:5">
      <c r="B483" s="116"/>
      <c r="C483" s="116"/>
      <c r="D483" s="115"/>
      <c r="E483" s="115"/>
    </row>
    <row r="484" spans="2:5">
      <c r="B484" s="116"/>
      <c r="C484" s="116"/>
      <c r="D484" s="115"/>
      <c r="E484" s="115"/>
    </row>
    <row r="485" spans="2:5">
      <c r="B485" s="116"/>
      <c r="C485" s="116"/>
      <c r="D485" s="115"/>
      <c r="E485" s="115"/>
    </row>
    <row r="486" spans="2:5">
      <c r="B486" s="116"/>
      <c r="C486" s="116"/>
      <c r="D486" s="115"/>
      <c r="E486" s="115"/>
    </row>
    <row r="487" spans="2:5">
      <c r="B487" s="116"/>
      <c r="C487" s="116"/>
      <c r="D487" s="115"/>
      <c r="E487" s="115"/>
    </row>
    <row r="488" spans="2:5">
      <c r="B488" s="116"/>
      <c r="C488" s="116"/>
      <c r="D488" s="115"/>
      <c r="E488" s="115"/>
    </row>
    <row r="489" spans="2:5">
      <c r="B489" s="116"/>
      <c r="C489" s="116"/>
      <c r="D489" s="115"/>
      <c r="E489" s="115"/>
    </row>
    <row r="490" spans="2:5">
      <c r="B490" s="116"/>
      <c r="C490" s="116"/>
      <c r="D490" s="115"/>
      <c r="E490" s="115"/>
    </row>
    <row r="491" spans="2:5">
      <c r="B491" s="116"/>
      <c r="C491" s="116"/>
      <c r="D491" s="115"/>
      <c r="E491" s="115"/>
    </row>
    <row r="492" spans="2:5">
      <c r="B492" s="116"/>
      <c r="C492" s="116"/>
      <c r="D492" s="115"/>
      <c r="E492" s="115"/>
    </row>
    <row r="493" spans="2:5">
      <c r="B493" s="116"/>
      <c r="C493" s="116"/>
      <c r="D493" s="115"/>
      <c r="E493" s="115"/>
    </row>
    <row r="494" spans="2:5">
      <c r="B494" s="116"/>
      <c r="C494" s="116"/>
      <c r="D494" s="115"/>
      <c r="E494" s="115"/>
    </row>
    <row r="495" spans="2:5">
      <c r="B495" s="116"/>
      <c r="C495" s="116"/>
      <c r="D495" s="115"/>
      <c r="E495" s="115"/>
    </row>
    <row r="496" spans="2:5">
      <c r="B496" s="116"/>
      <c r="C496" s="116"/>
      <c r="D496" s="115"/>
      <c r="E496" s="115"/>
    </row>
    <row r="497" spans="2:5">
      <c r="B497" s="116"/>
      <c r="C497" s="116"/>
      <c r="D497" s="115"/>
      <c r="E497" s="115"/>
    </row>
    <row r="498" spans="2:5">
      <c r="B498" s="116"/>
      <c r="C498" s="116"/>
      <c r="D498" s="115"/>
      <c r="E498" s="115"/>
    </row>
    <row r="499" spans="2:5">
      <c r="B499" s="116"/>
      <c r="C499" s="116"/>
      <c r="D499" s="115"/>
      <c r="E499" s="115"/>
    </row>
    <row r="500" spans="2:5">
      <c r="B500" s="116"/>
      <c r="C500" s="116"/>
      <c r="D500" s="115"/>
      <c r="E500" s="115"/>
    </row>
    <row r="501" spans="2:5">
      <c r="B501" s="116"/>
      <c r="C501" s="116"/>
      <c r="D501" s="115"/>
      <c r="E501" s="115"/>
    </row>
    <row r="502" spans="2:5">
      <c r="B502" s="116"/>
      <c r="C502" s="116"/>
      <c r="D502" s="115"/>
      <c r="E502" s="115"/>
    </row>
    <row r="503" spans="2:5">
      <c r="B503" s="116"/>
      <c r="C503" s="116"/>
      <c r="D503" s="115"/>
      <c r="E503" s="115"/>
    </row>
    <row r="504" spans="2:5">
      <c r="B504" s="116"/>
      <c r="C504" s="116"/>
      <c r="D504" s="115"/>
      <c r="E504" s="115"/>
    </row>
    <row r="505" spans="2:5">
      <c r="B505" s="116"/>
      <c r="C505" s="116"/>
      <c r="D505" s="115"/>
      <c r="E505" s="115"/>
    </row>
    <row r="506" spans="2:5">
      <c r="B506" s="116"/>
      <c r="C506" s="116"/>
      <c r="D506" s="115"/>
      <c r="E506" s="115"/>
    </row>
    <row r="507" spans="2:5">
      <c r="B507" s="116"/>
      <c r="C507" s="116"/>
      <c r="D507" s="115"/>
      <c r="E507" s="115"/>
    </row>
    <row r="508" spans="2:5">
      <c r="B508" s="116"/>
      <c r="C508" s="116"/>
      <c r="D508" s="115"/>
      <c r="E508" s="115"/>
    </row>
    <row r="509" spans="2:5">
      <c r="B509" s="116"/>
      <c r="C509" s="116"/>
      <c r="D509" s="115"/>
      <c r="E509" s="115"/>
    </row>
    <row r="510" spans="2:5">
      <c r="B510" s="116"/>
      <c r="C510" s="116"/>
      <c r="D510" s="115"/>
      <c r="E510" s="115"/>
    </row>
    <row r="511" spans="2:5">
      <c r="B511" s="116"/>
      <c r="C511" s="116"/>
      <c r="D511" s="115"/>
      <c r="E511" s="115"/>
    </row>
    <row r="512" spans="2:5">
      <c r="B512" s="116"/>
      <c r="C512" s="116"/>
      <c r="D512" s="115"/>
      <c r="E512" s="115"/>
    </row>
    <row r="513" spans="2:5">
      <c r="B513" s="116"/>
      <c r="C513" s="116"/>
      <c r="D513" s="115"/>
      <c r="E513" s="115"/>
    </row>
    <row r="514" spans="2:5">
      <c r="B514" s="116"/>
      <c r="C514" s="116"/>
      <c r="D514" s="115"/>
      <c r="E514" s="115"/>
    </row>
    <row r="515" spans="2:5">
      <c r="B515" s="116"/>
      <c r="C515" s="116"/>
      <c r="D515" s="115"/>
      <c r="E515" s="115"/>
    </row>
    <row r="516" spans="2:5">
      <c r="B516" s="116"/>
      <c r="C516" s="116"/>
      <c r="D516" s="115"/>
      <c r="E516" s="115"/>
    </row>
    <row r="517" spans="2:5">
      <c r="B517" s="116"/>
      <c r="C517" s="116"/>
      <c r="D517" s="115"/>
      <c r="E517" s="115"/>
    </row>
    <row r="518" spans="2:5">
      <c r="B518" s="116"/>
      <c r="C518" s="116"/>
      <c r="D518" s="115"/>
      <c r="E518" s="115"/>
    </row>
    <row r="519" spans="2:5">
      <c r="B519" s="116"/>
      <c r="C519" s="116"/>
      <c r="D519" s="115"/>
      <c r="E519" s="115"/>
    </row>
    <row r="520" spans="2:5">
      <c r="B520" s="116"/>
      <c r="C520" s="116"/>
      <c r="D520" s="115"/>
      <c r="E520" s="115"/>
    </row>
    <row r="521" spans="2:5">
      <c r="B521" s="116"/>
      <c r="C521" s="116"/>
      <c r="D521" s="115"/>
      <c r="E521" s="115"/>
    </row>
    <row r="522" spans="2:5">
      <c r="B522" s="116"/>
      <c r="C522" s="116"/>
      <c r="D522" s="115"/>
      <c r="E522" s="115"/>
    </row>
    <row r="523" spans="2:5">
      <c r="B523" s="116"/>
      <c r="C523" s="116"/>
      <c r="D523" s="115"/>
      <c r="E523" s="115"/>
    </row>
    <row r="524" spans="2:5">
      <c r="B524" s="116"/>
      <c r="C524" s="116"/>
      <c r="D524" s="115"/>
      <c r="E524" s="115"/>
    </row>
    <row r="525" spans="2:5">
      <c r="B525" s="116"/>
      <c r="C525" s="116"/>
      <c r="D525" s="115"/>
      <c r="E525" s="115"/>
    </row>
    <row r="526" spans="2:5">
      <c r="B526" s="116"/>
      <c r="C526" s="116"/>
      <c r="D526" s="115"/>
      <c r="E526" s="115"/>
    </row>
    <row r="527" spans="2:5">
      <c r="B527" s="116"/>
      <c r="C527" s="116"/>
      <c r="D527" s="115"/>
      <c r="E527" s="115"/>
    </row>
    <row r="528" spans="2:5">
      <c r="B528" s="116"/>
      <c r="C528" s="116"/>
      <c r="D528" s="115"/>
      <c r="E528" s="115"/>
    </row>
    <row r="529" spans="2:5">
      <c r="B529" s="116"/>
      <c r="C529" s="116"/>
      <c r="D529" s="115"/>
      <c r="E529" s="115"/>
    </row>
    <row r="530" spans="2:5">
      <c r="B530" s="116"/>
      <c r="C530" s="116"/>
      <c r="D530" s="115"/>
      <c r="E530" s="115"/>
    </row>
    <row r="531" spans="2:5">
      <c r="B531" s="116"/>
      <c r="C531" s="116"/>
      <c r="D531" s="115"/>
      <c r="E531" s="115"/>
    </row>
    <row r="532" spans="2:5">
      <c r="B532" s="116"/>
      <c r="C532" s="116"/>
      <c r="D532" s="115"/>
      <c r="E532" s="115"/>
    </row>
    <row r="533" spans="2:5">
      <c r="B533" s="116"/>
      <c r="C533" s="116"/>
      <c r="D533" s="115"/>
      <c r="E533" s="115"/>
    </row>
    <row r="534" spans="2:5">
      <c r="B534" s="116"/>
      <c r="C534" s="116"/>
      <c r="D534" s="115"/>
      <c r="E534" s="115"/>
    </row>
    <row r="535" spans="2:5">
      <c r="B535" s="116"/>
      <c r="C535" s="116"/>
      <c r="D535" s="115"/>
      <c r="E535" s="115"/>
    </row>
    <row r="536" spans="2:5">
      <c r="B536" s="116"/>
      <c r="C536" s="116"/>
      <c r="D536" s="115"/>
      <c r="E536" s="115"/>
    </row>
    <row r="537" spans="2:5">
      <c r="B537" s="116"/>
      <c r="C537" s="116"/>
      <c r="D537" s="115"/>
      <c r="E537" s="115"/>
    </row>
    <row r="538" spans="2:5">
      <c r="B538" s="116"/>
      <c r="C538" s="116"/>
      <c r="D538" s="115"/>
      <c r="E538" s="115"/>
    </row>
    <row r="539" spans="2:5">
      <c r="B539" s="116"/>
      <c r="C539" s="116"/>
      <c r="D539" s="115"/>
      <c r="E539" s="115"/>
    </row>
    <row r="540" spans="2:5">
      <c r="B540" s="116"/>
      <c r="C540" s="116"/>
      <c r="D540" s="115"/>
      <c r="E540" s="115"/>
    </row>
    <row r="541" spans="2:5">
      <c r="B541" s="116"/>
      <c r="C541" s="116"/>
      <c r="D541" s="115"/>
      <c r="E541" s="115"/>
    </row>
    <row r="542" spans="2:5">
      <c r="B542" s="116"/>
      <c r="C542" s="116"/>
      <c r="D542" s="115"/>
      <c r="E542" s="115"/>
    </row>
    <row r="543" spans="2:5">
      <c r="B543" s="116"/>
      <c r="C543" s="116"/>
      <c r="D543" s="115"/>
      <c r="E543" s="115"/>
    </row>
    <row r="544" spans="2:5">
      <c r="B544" s="116"/>
      <c r="C544" s="116"/>
      <c r="D544" s="115"/>
      <c r="E544" s="115"/>
    </row>
    <row r="545" spans="2:5">
      <c r="B545" s="116"/>
      <c r="C545" s="116"/>
      <c r="D545" s="115"/>
      <c r="E545" s="115"/>
    </row>
    <row r="546" spans="2:5">
      <c r="B546" s="116"/>
      <c r="C546" s="116"/>
      <c r="D546" s="115"/>
      <c r="E546" s="115"/>
    </row>
    <row r="547" spans="2:5">
      <c r="B547" s="116"/>
      <c r="C547" s="116"/>
      <c r="D547" s="115"/>
      <c r="E547" s="115"/>
    </row>
    <row r="548" spans="2:5">
      <c r="B548" s="116"/>
      <c r="C548" s="116"/>
      <c r="D548" s="115"/>
      <c r="E548" s="115"/>
    </row>
    <row r="549" spans="2:5">
      <c r="B549" s="116"/>
      <c r="C549" s="116"/>
      <c r="D549" s="115"/>
      <c r="E549" s="115"/>
    </row>
    <row r="550" spans="2:5">
      <c r="B550" s="116"/>
      <c r="C550" s="116"/>
      <c r="D550" s="115"/>
      <c r="E550" s="115"/>
    </row>
    <row r="551" spans="2:5">
      <c r="B551" s="116"/>
      <c r="C551" s="116"/>
      <c r="D551" s="115"/>
      <c r="E551" s="115"/>
    </row>
    <row r="552" spans="2:5">
      <c r="B552" s="116"/>
      <c r="C552" s="116"/>
      <c r="D552" s="115"/>
      <c r="E552" s="115"/>
    </row>
    <row r="553" spans="2:5">
      <c r="B553" s="116"/>
      <c r="C553" s="116"/>
      <c r="D553" s="115"/>
      <c r="E553" s="115"/>
    </row>
    <row r="554" spans="2:5">
      <c r="B554" s="116"/>
      <c r="C554" s="116"/>
      <c r="D554" s="115"/>
      <c r="E554" s="115"/>
    </row>
    <row r="555" spans="2:5">
      <c r="B555" s="116"/>
      <c r="C555" s="116"/>
      <c r="D555" s="115"/>
      <c r="E555" s="115"/>
    </row>
    <row r="556" spans="2:5">
      <c r="B556" s="116"/>
      <c r="C556" s="116"/>
      <c r="D556" s="115"/>
      <c r="E556" s="115"/>
    </row>
    <row r="557" spans="2:5">
      <c r="B557" s="116"/>
      <c r="C557" s="116"/>
      <c r="D557" s="115"/>
      <c r="E557" s="115"/>
    </row>
    <row r="558" spans="2:5">
      <c r="B558" s="116"/>
      <c r="C558" s="116"/>
      <c r="D558" s="115"/>
      <c r="E558" s="115"/>
    </row>
    <row r="559" spans="2:5">
      <c r="B559" s="116"/>
      <c r="C559" s="116"/>
      <c r="D559" s="115"/>
      <c r="E559" s="115"/>
    </row>
    <row r="560" spans="2:5">
      <c r="B560" s="116"/>
      <c r="C560" s="116"/>
      <c r="D560" s="115"/>
      <c r="E560" s="115"/>
    </row>
    <row r="561" spans="2:5">
      <c r="B561" s="116"/>
      <c r="C561" s="116"/>
      <c r="D561" s="115"/>
      <c r="E561" s="115"/>
    </row>
    <row r="562" spans="2:5">
      <c r="B562" s="116"/>
      <c r="C562" s="116"/>
      <c r="D562" s="115"/>
      <c r="E562" s="115"/>
    </row>
    <row r="563" spans="2:5">
      <c r="B563" s="116"/>
      <c r="C563" s="116"/>
      <c r="D563" s="115"/>
      <c r="E563" s="115"/>
    </row>
    <row r="564" spans="2:5">
      <c r="B564" s="116"/>
      <c r="C564" s="116"/>
      <c r="D564" s="115"/>
      <c r="E564" s="115"/>
    </row>
    <row r="565" spans="2:5">
      <c r="B565" s="116"/>
      <c r="C565" s="116"/>
      <c r="D565" s="115"/>
      <c r="E565" s="115"/>
    </row>
    <row r="566" spans="2:5">
      <c r="B566" s="116"/>
      <c r="C566" s="116"/>
      <c r="D566" s="115"/>
      <c r="E566" s="115"/>
    </row>
    <row r="567" spans="2:5">
      <c r="B567" s="116"/>
      <c r="C567" s="116"/>
      <c r="D567" s="115"/>
      <c r="E567" s="115"/>
    </row>
    <row r="568" spans="2:5">
      <c r="B568" s="116"/>
      <c r="C568" s="116"/>
      <c r="D568" s="115"/>
      <c r="E568" s="115"/>
    </row>
    <row r="569" spans="2:5">
      <c r="B569" s="116"/>
      <c r="C569" s="116"/>
      <c r="D569" s="115"/>
      <c r="E569" s="115"/>
    </row>
    <row r="570" spans="2:5">
      <c r="B570" s="116"/>
      <c r="C570" s="116"/>
      <c r="D570" s="115"/>
      <c r="E570" s="115"/>
    </row>
    <row r="571" spans="2:5">
      <c r="B571" s="116"/>
      <c r="C571" s="116"/>
      <c r="D571" s="115"/>
      <c r="E571" s="115"/>
    </row>
    <row r="572" spans="2:5">
      <c r="B572" s="116"/>
      <c r="C572" s="116"/>
      <c r="D572" s="115"/>
      <c r="E572" s="115"/>
    </row>
    <row r="573" spans="2:5">
      <c r="B573" s="116"/>
      <c r="C573" s="116"/>
      <c r="D573" s="115"/>
      <c r="E573" s="115"/>
    </row>
    <row r="574" spans="2:5">
      <c r="B574" s="116"/>
      <c r="C574" s="116"/>
      <c r="D574" s="115"/>
      <c r="E574" s="115"/>
    </row>
    <row r="575" spans="2:5">
      <c r="B575" s="116"/>
      <c r="C575" s="116"/>
      <c r="D575" s="115"/>
      <c r="E575" s="115"/>
    </row>
    <row r="576" spans="2:5">
      <c r="B576" s="116"/>
      <c r="C576" s="116"/>
      <c r="D576" s="115"/>
      <c r="E576" s="115"/>
    </row>
    <row r="577" spans="2:5">
      <c r="B577" s="116"/>
      <c r="C577" s="116"/>
      <c r="D577" s="115"/>
      <c r="E577" s="115"/>
    </row>
    <row r="578" spans="2:5">
      <c r="B578" s="116"/>
      <c r="C578" s="116"/>
      <c r="D578" s="115"/>
      <c r="E578" s="115"/>
    </row>
    <row r="579" spans="2:5">
      <c r="B579" s="116"/>
      <c r="C579" s="116"/>
      <c r="D579" s="115"/>
      <c r="E579" s="115"/>
    </row>
    <row r="580" spans="2:5">
      <c r="B580" s="116"/>
      <c r="C580" s="116"/>
      <c r="D580" s="115"/>
      <c r="E580" s="115"/>
    </row>
    <row r="581" spans="2:5">
      <c r="B581" s="116"/>
      <c r="C581" s="116"/>
      <c r="D581" s="115"/>
      <c r="E581" s="115"/>
    </row>
    <row r="582" spans="2:5">
      <c r="B582" s="116"/>
      <c r="C582" s="116"/>
      <c r="D582" s="115"/>
      <c r="E582" s="115"/>
    </row>
    <row r="583" spans="2:5">
      <c r="B583" s="116"/>
      <c r="C583" s="116"/>
      <c r="D583" s="115"/>
      <c r="E583" s="115"/>
    </row>
    <row r="584" spans="2:5">
      <c r="B584" s="116"/>
      <c r="C584" s="116"/>
      <c r="D584" s="115"/>
      <c r="E584" s="115"/>
    </row>
    <row r="585" spans="2:5">
      <c r="B585" s="116"/>
      <c r="C585" s="116"/>
      <c r="D585" s="115"/>
      <c r="E585" s="115"/>
    </row>
    <row r="586" spans="2:5">
      <c r="B586" s="116"/>
      <c r="C586" s="116"/>
      <c r="D586" s="115"/>
      <c r="E586" s="115"/>
    </row>
    <row r="587" spans="2:5">
      <c r="B587" s="116"/>
      <c r="C587" s="116"/>
      <c r="D587" s="115"/>
      <c r="E587" s="115"/>
    </row>
    <row r="588" spans="2:5">
      <c r="B588" s="116"/>
      <c r="C588" s="116"/>
      <c r="D588" s="115"/>
      <c r="E588" s="115"/>
    </row>
    <row r="589" spans="2:5">
      <c r="B589" s="116"/>
      <c r="C589" s="116"/>
      <c r="D589" s="115"/>
      <c r="E589" s="115"/>
    </row>
    <row r="590" spans="2:5">
      <c r="B590" s="116"/>
      <c r="C590" s="116"/>
      <c r="D590" s="115"/>
      <c r="E590" s="115"/>
    </row>
    <row r="591" spans="2:5">
      <c r="B591" s="116"/>
      <c r="C591" s="116"/>
      <c r="D591" s="115"/>
      <c r="E591" s="115"/>
    </row>
    <row r="592" spans="2:5">
      <c r="B592" s="116"/>
      <c r="C592" s="116"/>
      <c r="D592" s="115"/>
      <c r="E592" s="115"/>
    </row>
    <row r="593" spans="2:5">
      <c r="B593" s="116"/>
      <c r="C593" s="116"/>
      <c r="D593" s="115"/>
      <c r="E593" s="115"/>
    </row>
    <row r="594" spans="2:5">
      <c r="B594" s="116"/>
      <c r="C594" s="116"/>
      <c r="D594" s="115"/>
      <c r="E594" s="115"/>
    </row>
    <row r="595" spans="2:5">
      <c r="B595" s="116"/>
      <c r="C595" s="116"/>
      <c r="D595" s="115"/>
      <c r="E595" s="115"/>
    </row>
    <row r="596" spans="2:5">
      <c r="B596" s="116"/>
      <c r="C596" s="116"/>
      <c r="D596" s="115"/>
      <c r="E596" s="115"/>
    </row>
    <row r="597" spans="2:5">
      <c r="B597" s="116"/>
      <c r="C597" s="116"/>
      <c r="D597" s="115"/>
      <c r="E597" s="115"/>
    </row>
    <row r="598" spans="2:5">
      <c r="B598" s="116"/>
      <c r="C598" s="116"/>
      <c r="D598" s="115"/>
      <c r="E598" s="115"/>
    </row>
    <row r="599" spans="2:5">
      <c r="B599" s="116"/>
      <c r="C599" s="116"/>
      <c r="D599" s="115"/>
      <c r="E599" s="115"/>
    </row>
    <row r="600" spans="2:5">
      <c r="B600" s="116"/>
      <c r="C600" s="116"/>
      <c r="D600" s="115"/>
      <c r="E600" s="115"/>
    </row>
    <row r="601" spans="2:5">
      <c r="B601" s="116"/>
      <c r="C601" s="116"/>
      <c r="D601" s="115"/>
      <c r="E601" s="115"/>
    </row>
    <row r="602" spans="2:5">
      <c r="B602" s="116"/>
      <c r="C602" s="116"/>
      <c r="D602" s="115"/>
      <c r="E602" s="115"/>
    </row>
    <row r="603" spans="2:5">
      <c r="B603" s="116"/>
      <c r="C603" s="116"/>
      <c r="D603" s="115"/>
      <c r="E603" s="115"/>
    </row>
    <row r="604" spans="2:5">
      <c r="B604" s="116"/>
      <c r="C604" s="116"/>
      <c r="D604" s="115"/>
      <c r="E604" s="115"/>
    </row>
    <row r="605" spans="2:5">
      <c r="B605" s="116"/>
      <c r="C605" s="116"/>
      <c r="D605" s="115"/>
      <c r="E605" s="115"/>
    </row>
    <row r="606" spans="2:5">
      <c r="B606" s="116"/>
      <c r="C606" s="116"/>
      <c r="D606" s="115"/>
      <c r="E606" s="115"/>
    </row>
    <row r="607" spans="2:5">
      <c r="B607" s="116"/>
      <c r="C607" s="116"/>
      <c r="D607" s="115"/>
      <c r="E607" s="115"/>
    </row>
    <row r="608" spans="2:5">
      <c r="B608" s="116"/>
      <c r="C608" s="116"/>
      <c r="D608" s="115"/>
      <c r="E608" s="115"/>
    </row>
    <row r="609" spans="2:5">
      <c r="B609" s="116"/>
      <c r="C609" s="116"/>
      <c r="D609" s="115"/>
      <c r="E609" s="115"/>
    </row>
    <row r="610" spans="2:5">
      <c r="B610" s="116"/>
      <c r="C610" s="116"/>
      <c r="D610" s="115"/>
      <c r="E610" s="115"/>
    </row>
    <row r="611" spans="2:5">
      <c r="B611" s="116"/>
      <c r="C611" s="116"/>
      <c r="D611" s="115"/>
      <c r="E611" s="115"/>
    </row>
    <row r="612" spans="2:5">
      <c r="B612" s="116"/>
      <c r="C612" s="116"/>
      <c r="D612" s="115"/>
      <c r="E612" s="115"/>
    </row>
    <row r="613" spans="2:5">
      <c r="B613" s="116"/>
      <c r="C613" s="116"/>
      <c r="D613" s="115"/>
      <c r="E613" s="115"/>
    </row>
    <row r="614" spans="2:5">
      <c r="B614" s="116"/>
      <c r="C614" s="116"/>
      <c r="D614" s="115"/>
      <c r="E614" s="115"/>
    </row>
    <row r="615" spans="2:5">
      <c r="B615" s="116"/>
      <c r="C615" s="116"/>
      <c r="D615" s="115"/>
      <c r="E615" s="115"/>
    </row>
    <row r="616" spans="2:5">
      <c r="B616" s="116"/>
      <c r="C616" s="116"/>
      <c r="D616" s="115"/>
      <c r="E616" s="115"/>
    </row>
    <row r="617" spans="2:5">
      <c r="B617" s="116"/>
      <c r="C617" s="116"/>
      <c r="D617" s="115"/>
      <c r="E617" s="115"/>
    </row>
    <row r="618" spans="2:5">
      <c r="B618" s="116"/>
      <c r="C618" s="116"/>
      <c r="D618" s="115"/>
      <c r="E618" s="115"/>
    </row>
    <row r="619" spans="2:5">
      <c r="B619" s="116"/>
      <c r="C619" s="116"/>
      <c r="D619" s="115"/>
      <c r="E619" s="115"/>
    </row>
    <row r="620" spans="2:5">
      <c r="B620" s="116"/>
      <c r="C620" s="116"/>
      <c r="D620" s="115"/>
      <c r="E620" s="115"/>
    </row>
    <row r="621" spans="2:5">
      <c r="B621" s="116"/>
      <c r="C621" s="116"/>
      <c r="D621" s="115"/>
      <c r="E621" s="115"/>
    </row>
    <row r="622" spans="2:5">
      <c r="B622" s="116"/>
      <c r="C622" s="116"/>
      <c r="D622" s="115"/>
      <c r="E622" s="115"/>
    </row>
    <row r="623" spans="2:5">
      <c r="B623" s="116"/>
      <c r="C623" s="116"/>
      <c r="D623" s="115"/>
      <c r="E623" s="115"/>
    </row>
    <row r="624" spans="2:5">
      <c r="B624" s="116"/>
      <c r="C624" s="116"/>
      <c r="D624" s="115"/>
      <c r="E624" s="115"/>
    </row>
    <row r="625" spans="2:5">
      <c r="B625" s="116"/>
      <c r="C625" s="116"/>
      <c r="D625" s="115"/>
      <c r="E625" s="115"/>
    </row>
    <row r="626" spans="2:5">
      <c r="B626" s="116"/>
      <c r="C626" s="116"/>
      <c r="D626" s="115"/>
      <c r="E626" s="115"/>
    </row>
    <row r="627" spans="2:5">
      <c r="B627" s="116"/>
      <c r="C627" s="116"/>
      <c r="D627" s="115"/>
      <c r="E627" s="115"/>
    </row>
    <row r="628" spans="2:5">
      <c r="B628" s="116"/>
      <c r="C628" s="116"/>
      <c r="D628" s="115"/>
      <c r="E628" s="115"/>
    </row>
    <row r="629" spans="2:5">
      <c r="B629" s="116"/>
      <c r="C629" s="116"/>
      <c r="D629" s="115"/>
      <c r="E629" s="115"/>
    </row>
    <row r="630" spans="2:5">
      <c r="B630" s="116"/>
      <c r="C630" s="116"/>
      <c r="D630" s="115"/>
      <c r="E630" s="115"/>
    </row>
    <row r="631" spans="2:5">
      <c r="B631" s="116"/>
      <c r="C631" s="116"/>
      <c r="D631" s="115"/>
      <c r="E631" s="115"/>
    </row>
    <row r="632" spans="2:5">
      <c r="B632" s="116"/>
      <c r="C632" s="116"/>
      <c r="D632" s="115"/>
      <c r="E632" s="115"/>
    </row>
    <row r="633" spans="2:5">
      <c r="B633" s="116"/>
      <c r="C633" s="116"/>
      <c r="D633" s="115"/>
      <c r="E633" s="115"/>
    </row>
    <row r="634" spans="2:5">
      <c r="B634" s="116"/>
      <c r="C634" s="116"/>
      <c r="D634" s="115"/>
      <c r="E634" s="115"/>
    </row>
    <row r="635" spans="2:5">
      <c r="B635" s="116"/>
      <c r="C635" s="116"/>
      <c r="D635" s="115"/>
      <c r="E635" s="115"/>
    </row>
    <row r="636" spans="2:5">
      <c r="B636" s="116"/>
      <c r="C636" s="116"/>
      <c r="D636" s="115"/>
      <c r="E636" s="115"/>
    </row>
    <row r="637" spans="2:5">
      <c r="B637" s="116"/>
      <c r="C637" s="116"/>
      <c r="D637" s="115"/>
      <c r="E637" s="115"/>
    </row>
    <row r="638" spans="2:5">
      <c r="B638" s="116"/>
      <c r="C638" s="116"/>
      <c r="D638" s="115"/>
      <c r="E638" s="115"/>
    </row>
    <row r="639" spans="2:5">
      <c r="B639" s="116"/>
      <c r="C639" s="116"/>
      <c r="D639" s="115"/>
      <c r="E639" s="115"/>
    </row>
    <row r="640" spans="2:5">
      <c r="B640" s="116"/>
      <c r="C640" s="116"/>
      <c r="D640" s="115"/>
      <c r="E640" s="115"/>
    </row>
    <row r="641" spans="2:5">
      <c r="B641" s="116"/>
      <c r="C641" s="116"/>
      <c r="D641" s="115"/>
      <c r="E641" s="115"/>
    </row>
    <row r="642" spans="2:5">
      <c r="B642" s="116"/>
      <c r="C642" s="116"/>
      <c r="D642" s="115"/>
      <c r="E642" s="115"/>
    </row>
    <row r="643" spans="2:5">
      <c r="B643" s="116"/>
      <c r="C643" s="116"/>
      <c r="D643" s="115"/>
      <c r="E643" s="115"/>
    </row>
    <row r="644" spans="2:5">
      <c r="B644" s="116"/>
      <c r="C644" s="116"/>
      <c r="D644" s="115"/>
      <c r="E644" s="115"/>
    </row>
    <row r="645" spans="2:5">
      <c r="B645" s="116"/>
      <c r="C645" s="116"/>
      <c r="D645" s="115"/>
      <c r="E645" s="115"/>
    </row>
    <row r="646" spans="2:5">
      <c r="B646" s="116"/>
      <c r="C646" s="116"/>
      <c r="D646" s="115"/>
      <c r="E646" s="115"/>
    </row>
    <row r="647" spans="2:5">
      <c r="B647" s="116"/>
      <c r="C647" s="116"/>
      <c r="D647" s="115"/>
      <c r="E647" s="115"/>
    </row>
    <row r="648" spans="2:5">
      <c r="B648" s="116"/>
      <c r="C648" s="116"/>
      <c r="D648" s="115"/>
      <c r="E648" s="115"/>
    </row>
    <row r="649" spans="2:5">
      <c r="B649" s="116"/>
      <c r="C649" s="116"/>
      <c r="D649" s="115"/>
      <c r="E649" s="115"/>
    </row>
    <row r="650" spans="2:5">
      <c r="B650" s="116"/>
      <c r="C650" s="116"/>
      <c r="D650" s="115"/>
      <c r="E650" s="115"/>
    </row>
    <row r="651" spans="2:5">
      <c r="B651" s="116"/>
      <c r="C651" s="116"/>
      <c r="D651" s="115"/>
      <c r="E651" s="115"/>
    </row>
    <row r="652" spans="2:5">
      <c r="B652" s="116"/>
      <c r="C652" s="116"/>
      <c r="D652" s="115"/>
      <c r="E652" s="115"/>
    </row>
    <row r="653" spans="2:5">
      <c r="B653" s="116"/>
      <c r="C653" s="116"/>
      <c r="D653" s="115"/>
      <c r="E653" s="115"/>
    </row>
    <row r="654" spans="2:5">
      <c r="B654" s="116"/>
      <c r="C654" s="116"/>
      <c r="D654" s="115"/>
      <c r="E654" s="115"/>
    </row>
    <row r="655" spans="2:5">
      <c r="B655" s="116"/>
      <c r="C655" s="116"/>
      <c r="D655" s="115"/>
      <c r="E655" s="115"/>
    </row>
    <row r="656" spans="2:5">
      <c r="B656" s="116"/>
      <c r="C656" s="116"/>
      <c r="D656" s="115"/>
      <c r="E656" s="115"/>
    </row>
    <row r="657" spans="2:5">
      <c r="B657" s="116"/>
      <c r="C657" s="116"/>
      <c r="D657" s="115"/>
      <c r="E657" s="115"/>
    </row>
    <row r="658" spans="2:5">
      <c r="B658" s="116"/>
      <c r="C658" s="116"/>
      <c r="D658" s="115"/>
      <c r="E658" s="115"/>
    </row>
    <row r="659" spans="2:5">
      <c r="B659" s="116"/>
      <c r="C659" s="116"/>
      <c r="D659" s="115"/>
      <c r="E659" s="115"/>
    </row>
    <row r="660" spans="2:5">
      <c r="B660" s="116"/>
      <c r="C660" s="116"/>
      <c r="D660" s="115"/>
      <c r="E660" s="115"/>
    </row>
    <row r="661" spans="2:5">
      <c r="B661" s="116"/>
      <c r="C661" s="116"/>
      <c r="D661" s="115"/>
      <c r="E661" s="115"/>
    </row>
    <row r="662" spans="2:5">
      <c r="B662" s="116"/>
      <c r="C662" s="116"/>
      <c r="D662" s="115"/>
      <c r="E662" s="115"/>
    </row>
    <row r="663" spans="2:5">
      <c r="B663" s="116"/>
      <c r="C663" s="116"/>
      <c r="D663" s="115"/>
      <c r="E663" s="115"/>
    </row>
    <row r="664" spans="2:5">
      <c r="B664" s="116"/>
      <c r="C664" s="116"/>
      <c r="D664" s="115"/>
      <c r="E664" s="115"/>
    </row>
    <row r="665" spans="2:5">
      <c r="B665" s="116"/>
      <c r="C665" s="116"/>
      <c r="D665" s="115"/>
      <c r="E665" s="115"/>
    </row>
    <row r="666" spans="2:5">
      <c r="B666" s="116"/>
      <c r="C666" s="116"/>
      <c r="D666" s="115"/>
      <c r="E666" s="115"/>
    </row>
    <row r="667" spans="2:5">
      <c r="B667" s="116"/>
      <c r="C667" s="116"/>
      <c r="D667" s="115"/>
      <c r="E667" s="115"/>
    </row>
    <row r="668" spans="2:5">
      <c r="B668" s="116"/>
      <c r="C668" s="116"/>
      <c r="D668" s="115"/>
      <c r="E668" s="115"/>
    </row>
    <row r="669" spans="2:5">
      <c r="B669" s="116"/>
      <c r="C669" s="116"/>
      <c r="D669" s="115"/>
      <c r="E669" s="115"/>
    </row>
    <row r="670" spans="2:5">
      <c r="B670" s="116"/>
      <c r="C670" s="116"/>
      <c r="D670" s="115"/>
      <c r="E670" s="115"/>
    </row>
    <row r="671" spans="2:5">
      <c r="B671" s="116"/>
      <c r="C671" s="116"/>
      <c r="D671" s="115"/>
      <c r="E671" s="115"/>
    </row>
    <row r="672" spans="2:5">
      <c r="B672" s="116"/>
      <c r="C672" s="116"/>
      <c r="D672" s="115"/>
      <c r="E672" s="115"/>
    </row>
    <row r="673" spans="2:5">
      <c r="B673" s="116"/>
      <c r="C673" s="116"/>
      <c r="D673" s="115"/>
      <c r="E673" s="115"/>
    </row>
    <row r="674" spans="2:5">
      <c r="B674" s="116"/>
      <c r="C674" s="116"/>
      <c r="D674" s="115"/>
      <c r="E674" s="115"/>
    </row>
    <row r="675" spans="2:5">
      <c r="B675" s="116"/>
      <c r="C675" s="116"/>
      <c r="D675" s="115"/>
      <c r="E675" s="115"/>
    </row>
    <row r="676" spans="2:5">
      <c r="B676" s="116"/>
      <c r="C676" s="116"/>
      <c r="D676" s="115"/>
      <c r="E676" s="115"/>
    </row>
    <row r="677" spans="2:5">
      <c r="B677" s="116"/>
      <c r="C677" s="116"/>
      <c r="D677" s="115"/>
      <c r="E677" s="115"/>
    </row>
    <row r="678" spans="2:5">
      <c r="B678" s="116"/>
      <c r="C678" s="116"/>
      <c r="D678" s="115"/>
      <c r="E678" s="115"/>
    </row>
    <row r="679" spans="2:5">
      <c r="B679" s="116"/>
      <c r="C679" s="116"/>
      <c r="D679" s="115"/>
      <c r="E679" s="115"/>
    </row>
    <row r="680" spans="2:5">
      <c r="B680" s="116"/>
      <c r="C680" s="116"/>
      <c r="D680" s="115"/>
      <c r="E680" s="115"/>
    </row>
    <row r="681" spans="2:5">
      <c r="B681" s="116"/>
      <c r="C681" s="116"/>
      <c r="D681" s="115"/>
      <c r="E681" s="115"/>
    </row>
    <row r="682" spans="2:5">
      <c r="B682" s="116"/>
      <c r="C682" s="116"/>
      <c r="D682" s="115"/>
      <c r="E682" s="115"/>
    </row>
    <row r="683" spans="2:5">
      <c r="B683" s="116"/>
      <c r="C683" s="116"/>
      <c r="D683" s="115"/>
      <c r="E683" s="115"/>
    </row>
    <row r="684" spans="2:5">
      <c r="B684" s="116"/>
      <c r="C684" s="116"/>
      <c r="D684" s="115"/>
      <c r="E684" s="115"/>
    </row>
    <row r="685" spans="2:5">
      <c r="B685" s="116"/>
      <c r="C685" s="116"/>
      <c r="D685" s="115"/>
      <c r="E685" s="115"/>
    </row>
    <row r="686" spans="2:5">
      <c r="B686" s="116"/>
      <c r="C686" s="116"/>
      <c r="D686" s="115"/>
      <c r="E686" s="115"/>
    </row>
    <row r="687" spans="2:5">
      <c r="B687" s="116"/>
      <c r="C687" s="116"/>
      <c r="D687" s="115"/>
      <c r="E687" s="115"/>
    </row>
    <row r="688" spans="2:5">
      <c r="B688" s="116"/>
      <c r="C688" s="116"/>
      <c r="D688" s="115"/>
      <c r="E688" s="115"/>
    </row>
    <row r="689" spans="2:5">
      <c r="B689" s="116"/>
      <c r="C689" s="116"/>
      <c r="D689" s="115"/>
      <c r="E689" s="115"/>
    </row>
    <row r="690" spans="2:5">
      <c r="B690" s="116"/>
      <c r="C690" s="116"/>
      <c r="D690" s="115"/>
      <c r="E690" s="115"/>
    </row>
    <row r="691" spans="2:5">
      <c r="B691" s="116"/>
      <c r="C691" s="116"/>
      <c r="D691" s="115"/>
      <c r="E691" s="115"/>
    </row>
    <row r="692" spans="2:5">
      <c r="B692" s="116"/>
      <c r="C692" s="116"/>
      <c r="D692" s="115"/>
      <c r="E692" s="115"/>
    </row>
    <row r="693" spans="2:5">
      <c r="B693" s="116"/>
      <c r="C693" s="116"/>
      <c r="D693" s="115"/>
      <c r="E693" s="115"/>
    </row>
    <row r="694" spans="2:5">
      <c r="B694" s="116"/>
      <c r="C694" s="116"/>
      <c r="D694" s="115"/>
      <c r="E694" s="115"/>
    </row>
    <row r="695" spans="2:5">
      <c r="B695" s="116"/>
      <c r="C695" s="116"/>
      <c r="D695" s="115"/>
      <c r="E695" s="115"/>
    </row>
    <row r="696" spans="2:5">
      <c r="B696" s="116"/>
      <c r="C696" s="116"/>
      <c r="D696" s="115"/>
      <c r="E696" s="115"/>
    </row>
    <row r="697" spans="2:5">
      <c r="B697" s="116"/>
      <c r="C697" s="116"/>
      <c r="D697" s="115"/>
      <c r="E697" s="115"/>
    </row>
    <row r="698" spans="2:5">
      <c r="B698" s="116"/>
      <c r="C698" s="116"/>
      <c r="D698" s="115"/>
      <c r="E698" s="115"/>
    </row>
    <row r="699" spans="2:5">
      <c r="B699" s="116"/>
      <c r="C699" s="116"/>
      <c r="D699" s="115"/>
      <c r="E699" s="115"/>
    </row>
    <row r="700" spans="2:5">
      <c r="B700" s="116"/>
      <c r="C700" s="116"/>
      <c r="D700" s="115"/>
      <c r="E700" s="115"/>
    </row>
    <row r="701" spans="2:5">
      <c r="B701" s="116"/>
      <c r="C701" s="116"/>
      <c r="D701" s="115"/>
      <c r="E701" s="115"/>
    </row>
    <row r="702" spans="2:5">
      <c r="B702" s="116"/>
      <c r="C702" s="116"/>
      <c r="D702" s="115"/>
      <c r="E702" s="115"/>
    </row>
    <row r="703" spans="2:5">
      <c r="B703" s="116"/>
      <c r="C703" s="116"/>
      <c r="D703" s="115"/>
      <c r="E703" s="115"/>
    </row>
    <row r="704" spans="2:5">
      <c r="B704" s="116"/>
      <c r="C704" s="116"/>
      <c r="D704" s="115"/>
      <c r="E704" s="115"/>
    </row>
    <row r="705" spans="2:5">
      <c r="B705" s="116"/>
      <c r="C705" s="116"/>
      <c r="D705" s="115"/>
      <c r="E705" s="115"/>
    </row>
    <row r="706" spans="2:5">
      <c r="B706" s="116"/>
      <c r="C706" s="116"/>
      <c r="D706" s="115"/>
      <c r="E706" s="115"/>
    </row>
    <row r="707" spans="2:5">
      <c r="B707" s="116"/>
      <c r="C707" s="116"/>
      <c r="D707" s="115"/>
      <c r="E707" s="115"/>
    </row>
    <row r="708" spans="2:5">
      <c r="B708" s="116"/>
      <c r="C708" s="116"/>
      <c r="D708" s="115"/>
      <c r="E708" s="115"/>
    </row>
    <row r="709" spans="2:5">
      <c r="B709" s="116"/>
      <c r="C709" s="116"/>
      <c r="D709" s="115"/>
      <c r="E709" s="115"/>
    </row>
    <row r="710" spans="2:5">
      <c r="B710" s="116"/>
      <c r="C710" s="116"/>
      <c r="D710" s="115"/>
      <c r="E710" s="115"/>
    </row>
    <row r="711" spans="2:5">
      <c r="B711" s="116"/>
      <c r="C711" s="116"/>
      <c r="D711" s="115"/>
      <c r="E711" s="115"/>
    </row>
    <row r="712" spans="2:5">
      <c r="B712" s="116"/>
      <c r="C712" s="116"/>
      <c r="D712" s="115"/>
      <c r="E712" s="115"/>
    </row>
    <row r="713" spans="2:5">
      <c r="B713" s="116"/>
      <c r="C713" s="116"/>
      <c r="D713" s="115"/>
      <c r="E713" s="115"/>
    </row>
    <row r="714" spans="2:5">
      <c r="B714" s="116"/>
      <c r="C714" s="116"/>
      <c r="D714" s="115"/>
      <c r="E714" s="115"/>
    </row>
    <row r="715" spans="2:5">
      <c r="B715" s="116"/>
      <c r="C715" s="116"/>
      <c r="D715" s="115"/>
      <c r="E715" s="115"/>
    </row>
    <row r="716" spans="2:5">
      <c r="B716" s="116"/>
      <c r="C716" s="116"/>
      <c r="D716" s="115"/>
      <c r="E716" s="115"/>
    </row>
    <row r="717" spans="2:5">
      <c r="B717" s="116"/>
      <c r="C717" s="116"/>
      <c r="D717" s="115"/>
      <c r="E717" s="115"/>
    </row>
    <row r="718" spans="2:5">
      <c r="B718" s="116"/>
      <c r="C718" s="116"/>
      <c r="D718" s="115"/>
      <c r="E718" s="115"/>
    </row>
    <row r="719" spans="2:5">
      <c r="B719" s="116"/>
      <c r="C719" s="116"/>
      <c r="D719" s="115"/>
      <c r="E719" s="115"/>
    </row>
    <row r="720" spans="2:5">
      <c r="B720" s="116"/>
      <c r="C720" s="116"/>
      <c r="D720" s="115"/>
      <c r="E720" s="115"/>
    </row>
    <row r="721" spans="2:5">
      <c r="B721" s="116"/>
      <c r="C721" s="116"/>
      <c r="D721" s="115"/>
      <c r="E721" s="115"/>
    </row>
    <row r="722" spans="2:5">
      <c r="B722" s="116"/>
      <c r="C722" s="116"/>
      <c r="D722" s="115"/>
      <c r="E722" s="115"/>
    </row>
    <row r="723" spans="2:5">
      <c r="B723" s="116"/>
      <c r="C723" s="116"/>
      <c r="D723" s="115"/>
      <c r="E723" s="115"/>
    </row>
    <row r="724" spans="2:5">
      <c r="B724" s="116"/>
      <c r="C724" s="116"/>
      <c r="D724" s="115"/>
      <c r="E724" s="115"/>
    </row>
    <row r="725" spans="2:5">
      <c r="B725" s="116"/>
      <c r="C725" s="116"/>
      <c r="D725" s="115"/>
      <c r="E725" s="115"/>
    </row>
    <row r="726" spans="2:5">
      <c r="B726" s="116"/>
      <c r="C726" s="116"/>
      <c r="D726" s="115"/>
      <c r="E726" s="115"/>
    </row>
    <row r="727" spans="2:5">
      <c r="B727" s="116"/>
      <c r="C727" s="116"/>
      <c r="D727" s="115"/>
      <c r="E727" s="115"/>
    </row>
    <row r="728" spans="2:5">
      <c r="B728" s="116"/>
      <c r="C728" s="116"/>
      <c r="D728" s="115"/>
      <c r="E728" s="115"/>
    </row>
    <row r="729" spans="2:5">
      <c r="B729" s="116"/>
      <c r="C729" s="116"/>
      <c r="D729" s="115"/>
      <c r="E729" s="115"/>
    </row>
    <row r="730" spans="2:5">
      <c r="B730" s="116"/>
      <c r="C730" s="116"/>
      <c r="D730" s="115"/>
      <c r="E730" s="115"/>
    </row>
    <row r="731" spans="2:5">
      <c r="B731" s="116"/>
      <c r="C731" s="116"/>
      <c r="D731" s="115"/>
      <c r="E731" s="115"/>
    </row>
    <row r="732" spans="2:5">
      <c r="B732" s="116"/>
      <c r="C732" s="116"/>
      <c r="D732" s="115"/>
      <c r="E732" s="115"/>
    </row>
    <row r="733" spans="2:5">
      <c r="B733" s="116"/>
      <c r="C733" s="116"/>
      <c r="D733" s="115"/>
      <c r="E733" s="115"/>
    </row>
    <row r="734" spans="2:5">
      <c r="B734" s="116"/>
      <c r="C734" s="116"/>
      <c r="D734" s="115"/>
      <c r="E734" s="115"/>
    </row>
    <row r="735" spans="2:5">
      <c r="B735" s="116"/>
      <c r="C735" s="116"/>
      <c r="D735" s="115"/>
      <c r="E735" s="115"/>
    </row>
    <row r="736" spans="2:5">
      <c r="B736" s="116"/>
      <c r="C736" s="116"/>
      <c r="D736" s="115"/>
      <c r="E736" s="115"/>
    </row>
    <row r="737" spans="2:5">
      <c r="B737" s="116"/>
      <c r="C737" s="116"/>
      <c r="D737" s="115"/>
      <c r="E737" s="115"/>
    </row>
    <row r="738" spans="2:5">
      <c r="B738" s="116"/>
      <c r="C738" s="116"/>
      <c r="D738" s="115"/>
      <c r="E738" s="115"/>
    </row>
    <row r="739" spans="2:5">
      <c r="B739" s="116"/>
      <c r="C739" s="116"/>
      <c r="D739" s="115"/>
      <c r="E739" s="115"/>
    </row>
    <row r="740" spans="2:5">
      <c r="B740" s="116"/>
      <c r="C740" s="116"/>
      <c r="D740" s="115"/>
      <c r="E740" s="115"/>
    </row>
    <row r="741" spans="2:5">
      <c r="B741" s="116"/>
      <c r="C741" s="116"/>
      <c r="D741" s="115"/>
      <c r="E741" s="115"/>
    </row>
    <row r="742" spans="2:5">
      <c r="B742" s="116"/>
      <c r="C742" s="116"/>
      <c r="D742" s="115"/>
      <c r="E742" s="115"/>
    </row>
    <row r="743" spans="2:5">
      <c r="B743" s="116"/>
      <c r="C743" s="116"/>
      <c r="D743" s="115"/>
      <c r="E743" s="115"/>
    </row>
    <row r="744" spans="2:5">
      <c r="B744" s="116"/>
      <c r="C744" s="116"/>
      <c r="D744" s="115"/>
      <c r="E744" s="115"/>
    </row>
    <row r="745" spans="2:5">
      <c r="B745" s="116"/>
      <c r="C745" s="116"/>
      <c r="D745" s="115"/>
      <c r="E745" s="115"/>
    </row>
    <row r="746" spans="2:5">
      <c r="B746" s="116"/>
      <c r="C746" s="116"/>
      <c r="D746" s="115"/>
      <c r="E746" s="115"/>
    </row>
    <row r="747" spans="2:5">
      <c r="B747" s="116"/>
      <c r="C747" s="116"/>
      <c r="D747" s="115"/>
      <c r="E747" s="115"/>
    </row>
    <row r="748" spans="2:5">
      <c r="B748" s="116"/>
      <c r="C748" s="116"/>
      <c r="D748" s="115"/>
      <c r="E748" s="115"/>
    </row>
    <row r="749" spans="2:5">
      <c r="B749" s="116"/>
      <c r="C749" s="116"/>
      <c r="D749" s="115"/>
      <c r="E749" s="115"/>
    </row>
    <row r="750" spans="2:5">
      <c r="B750" s="116"/>
      <c r="C750" s="116"/>
      <c r="D750" s="115"/>
      <c r="E750" s="115"/>
    </row>
    <row r="751" spans="2:5">
      <c r="B751" s="116"/>
      <c r="C751" s="116"/>
      <c r="D751" s="115"/>
      <c r="E751" s="115"/>
    </row>
    <row r="752" spans="2:5">
      <c r="B752" s="116"/>
      <c r="C752" s="116"/>
      <c r="D752" s="115"/>
      <c r="E752" s="115"/>
    </row>
    <row r="753" spans="2:5">
      <c r="B753" s="116"/>
      <c r="C753" s="116"/>
      <c r="D753" s="115"/>
      <c r="E753" s="115"/>
    </row>
    <row r="754" spans="2:5">
      <c r="B754" s="116"/>
      <c r="C754" s="116"/>
      <c r="D754" s="115"/>
      <c r="E754" s="115"/>
    </row>
    <row r="755" spans="2:5">
      <c r="B755" s="116"/>
      <c r="C755" s="116"/>
      <c r="D755" s="115"/>
      <c r="E755" s="115"/>
    </row>
    <row r="756" spans="2:5">
      <c r="B756" s="116"/>
      <c r="C756" s="116"/>
      <c r="D756" s="115"/>
      <c r="E756" s="115"/>
    </row>
    <row r="757" spans="2:5">
      <c r="B757" s="116"/>
      <c r="C757" s="116"/>
      <c r="D757" s="115"/>
      <c r="E757" s="115"/>
    </row>
    <row r="758" spans="2:5">
      <c r="B758" s="116"/>
      <c r="C758" s="116"/>
      <c r="D758" s="115"/>
      <c r="E758" s="115"/>
    </row>
    <row r="759" spans="2:5">
      <c r="B759" s="116"/>
      <c r="C759" s="116"/>
      <c r="D759" s="115"/>
      <c r="E759" s="115"/>
    </row>
    <row r="760" spans="2:5">
      <c r="B760" s="116"/>
      <c r="C760" s="116"/>
      <c r="D760" s="115"/>
      <c r="E760" s="115"/>
    </row>
    <row r="761" spans="2:5">
      <c r="B761" s="116"/>
      <c r="C761" s="116"/>
      <c r="D761" s="115"/>
      <c r="E761" s="115"/>
    </row>
    <row r="762" spans="2:5">
      <c r="B762" s="116"/>
      <c r="C762" s="116"/>
      <c r="D762" s="115"/>
      <c r="E762" s="115"/>
    </row>
    <row r="763" spans="2:5">
      <c r="B763" s="116"/>
      <c r="C763" s="116"/>
      <c r="D763" s="115"/>
      <c r="E763" s="115"/>
    </row>
    <row r="764" spans="2:5">
      <c r="B764" s="116"/>
      <c r="C764" s="116"/>
      <c r="D764" s="115"/>
      <c r="E764" s="115"/>
    </row>
    <row r="765" spans="2:5">
      <c r="B765" s="116"/>
      <c r="C765" s="116"/>
      <c r="D765" s="115"/>
      <c r="E765" s="115"/>
    </row>
    <row r="766" spans="2:5">
      <c r="B766" s="116"/>
      <c r="C766" s="116"/>
      <c r="D766" s="115"/>
      <c r="E766" s="115"/>
    </row>
    <row r="767" spans="2:5">
      <c r="B767" s="116"/>
      <c r="C767" s="116"/>
      <c r="D767" s="115"/>
      <c r="E767" s="115"/>
    </row>
    <row r="768" spans="2:5">
      <c r="B768" s="116"/>
      <c r="C768" s="116"/>
      <c r="D768" s="115"/>
      <c r="E768" s="115"/>
    </row>
    <row r="769" spans="2:5">
      <c r="B769" s="116"/>
      <c r="C769" s="116"/>
      <c r="D769" s="115"/>
      <c r="E769" s="115"/>
    </row>
    <row r="770" spans="2:5">
      <c r="B770" s="116"/>
      <c r="C770" s="116"/>
      <c r="D770" s="115"/>
      <c r="E770" s="115"/>
    </row>
    <row r="771" spans="2:5">
      <c r="B771" s="116"/>
      <c r="C771" s="116"/>
      <c r="D771" s="115"/>
      <c r="E771" s="115"/>
    </row>
    <row r="772" spans="2:5">
      <c r="B772" s="116"/>
      <c r="C772" s="116"/>
      <c r="D772" s="115"/>
      <c r="E772" s="115"/>
    </row>
    <row r="773" spans="2:5">
      <c r="B773" s="116"/>
      <c r="C773" s="116"/>
      <c r="D773" s="115"/>
      <c r="E773" s="115"/>
    </row>
    <row r="774" spans="2:5">
      <c r="B774" s="116"/>
      <c r="C774" s="116"/>
      <c r="D774" s="115"/>
      <c r="E774" s="115"/>
    </row>
    <row r="775" spans="2:5">
      <c r="B775" s="116"/>
      <c r="C775" s="116"/>
      <c r="D775" s="115"/>
      <c r="E775" s="115"/>
    </row>
    <row r="776" spans="2:5">
      <c r="B776" s="116"/>
      <c r="C776" s="116"/>
      <c r="D776" s="115"/>
      <c r="E776" s="115"/>
    </row>
    <row r="777" spans="2:5">
      <c r="B777" s="116"/>
      <c r="C777" s="116"/>
      <c r="D777" s="115"/>
      <c r="E777" s="115"/>
    </row>
    <row r="778" spans="2:5">
      <c r="B778" s="116"/>
      <c r="C778" s="116"/>
      <c r="D778" s="115"/>
      <c r="E778" s="115"/>
    </row>
    <row r="779" spans="2:5">
      <c r="B779" s="116"/>
      <c r="C779" s="116"/>
      <c r="D779" s="115"/>
      <c r="E779" s="115"/>
    </row>
    <row r="780" spans="2:5">
      <c r="B780" s="116"/>
      <c r="C780" s="116"/>
      <c r="D780" s="115"/>
      <c r="E780" s="115"/>
    </row>
    <row r="781" spans="2:5">
      <c r="B781" s="116"/>
      <c r="C781" s="116"/>
      <c r="D781" s="115"/>
      <c r="E781" s="115"/>
    </row>
    <row r="782" spans="2:5">
      <c r="B782" s="116"/>
      <c r="C782" s="116"/>
      <c r="D782" s="115"/>
      <c r="E782" s="115"/>
    </row>
    <row r="783" spans="2:5">
      <c r="B783" s="116"/>
      <c r="C783" s="116"/>
      <c r="D783" s="115"/>
      <c r="E783" s="115"/>
    </row>
    <row r="784" spans="2:5">
      <c r="B784" s="116"/>
      <c r="C784" s="116"/>
      <c r="D784" s="115"/>
      <c r="E784" s="115"/>
    </row>
    <row r="785" spans="2:5">
      <c r="B785" s="116"/>
      <c r="C785" s="116"/>
      <c r="D785" s="115"/>
      <c r="E785" s="115"/>
    </row>
    <row r="786" spans="2:5">
      <c r="B786" s="116"/>
      <c r="C786" s="116"/>
      <c r="D786" s="115"/>
      <c r="E786" s="115"/>
    </row>
    <row r="787" spans="2:5">
      <c r="B787" s="116"/>
      <c r="C787" s="116"/>
      <c r="D787" s="115"/>
      <c r="E787" s="115"/>
    </row>
    <row r="788" spans="2:5">
      <c r="B788" s="116"/>
      <c r="C788" s="116"/>
      <c r="D788" s="115"/>
      <c r="E788" s="115"/>
    </row>
    <row r="789" spans="2:5">
      <c r="B789" s="116"/>
      <c r="C789" s="116"/>
      <c r="D789" s="115"/>
      <c r="E789" s="115"/>
    </row>
    <row r="790" spans="2:5">
      <c r="B790" s="116"/>
      <c r="C790" s="116"/>
      <c r="D790" s="115"/>
      <c r="E790" s="115"/>
    </row>
    <row r="791" spans="2:5">
      <c r="B791" s="116"/>
      <c r="C791" s="116"/>
      <c r="D791" s="115"/>
      <c r="E791" s="115"/>
    </row>
    <row r="792" spans="2:5">
      <c r="B792" s="116"/>
      <c r="C792" s="116"/>
      <c r="D792" s="115"/>
      <c r="E792" s="115"/>
    </row>
    <row r="793" spans="2:5">
      <c r="B793" s="116"/>
      <c r="C793" s="116"/>
      <c r="D793" s="115"/>
      <c r="E793" s="115"/>
    </row>
    <row r="794" spans="2:5">
      <c r="B794" s="116"/>
      <c r="C794" s="116"/>
      <c r="D794" s="115"/>
      <c r="E794" s="115"/>
    </row>
    <row r="795" spans="2:5">
      <c r="B795" s="116"/>
      <c r="C795" s="116"/>
      <c r="D795" s="115"/>
      <c r="E795" s="115"/>
    </row>
    <row r="796" spans="2:5">
      <c r="B796" s="116"/>
      <c r="C796" s="116"/>
      <c r="D796" s="115"/>
      <c r="E796" s="115"/>
    </row>
    <row r="797" spans="2:5">
      <c r="B797" s="116"/>
      <c r="C797" s="116"/>
      <c r="D797" s="115"/>
      <c r="E797" s="115"/>
    </row>
    <row r="798" spans="2:5">
      <c r="B798" s="116"/>
      <c r="C798" s="116"/>
      <c r="D798" s="115"/>
      <c r="E798" s="115"/>
    </row>
    <row r="799" spans="2:5">
      <c r="B799" s="116"/>
      <c r="C799" s="116"/>
      <c r="D799" s="115"/>
      <c r="E799" s="115"/>
    </row>
    <row r="800" spans="2:5">
      <c r="B800" s="116"/>
      <c r="C800" s="116"/>
      <c r="D800" s="115"/>
      <c r="E800" s="115"/>
    </row>
    <row r="801" spans="2:5">
      <c r="B801" s="116"/>
      <c r="C801" s="116"/>
      <c r="D801" s="115"/>
      <c r="E801" s="115"/>
    </row>
    <row r="802" spans="2:5">
      <c r="B802" s="116"/>
      <c r="C802" s="116"/>
      <c r="D802" s="115"/>
      <c r="E802" s="115"/>
    </row>
    <row r="803" spans="2:5">
      <c r="B803" s="116"/>
      <c r="C803" s="116"/>
      <c r="D803" s="115"/>
      <c r="E803" s="115"/>
    </row>
    <row r="804" spans="2:5">
      <c r="B804" s="116"/>
      <c r="C804" s="116"/>
      <c r="D804" s="115"/>
      <c r="E804" s="115"/>
    </row>
    <row r="805" spans="2:5">
      <c r="B805" s="116"/>
      <c r="C805" s="116"/>
      <c r="D805" s="115"/>
      <c r="E805" s="115"/>
    </row>
    <row r="806" spans="2:5">
      <c r="B806" s="116"/>
      <c r="C806" s="116"/>
      <c r="D806" s="115"/>
      <c r="E806" s="115"/>
    </row>
    <row r="807" spans="2:5">
      <c r="B807" s="116"/>
      <c r="C807" s="116"/>
      <c r="D807" s="115"/>
      <c r="E807" s="115"/>
    </row>
    <row r="808" spans="2:5">
      <c r="B808" s="116"/>
      <c r="C808" s="116"/>
      <c r="D808" s="115"/>
      <c r="E808" s="115"/>
    </row>
    <row r="809" spans="2:5">
      <c r="B809" s="116"/>
      <c r="C809" s="116"/>
      <c r="D809" s="115"/>
      <c r="E809" s="115"/>
    </row>
    <row r="810" spans="2:5">
      <c r="B810" s="116"/>
      <c r="C810" s="116"/>
      <c r="D810" s="115"/>
      <c r="E810" s="115"/>
    </row>
    <row r="811" spans="2:5">
      <c r="B811" s="116"/>
      <c r="C811" s="116"/>
      <c r="D811" s="115"/>
      <c r="E811" s="115"/>
    </row>
    <row r="812" spans="2:5">
      <c r="B812" s="116"/>
      <c r="C812" s="116"/>
      <c r="D812" s="115"/>
      <c r="E812" s="115"/>
    </row>
    <row r="813" spans="2:5">
      <c r="B813" s="116"/>
      <c r="C813" s="116"/>
      <c r="D813" s="115"/>
      <c r="E813" s="115"/>
    </row>
    <row r="814" spans="2:5">
      <c r="B814" s="116"/>
      <c r="C814" s="116"/>
      <c r="D814" s="115"/>
      <c r="E814" s="115"/>
    </row>
    <row r="815" spans="2:5">
      <c r="B815" s="116"/>
      <c r="C815" s="116"/>
      <c r="D815" s="115"/>
      <c r="E815" s="115"/>
    </row>
    <row r="816" spans="2:5">
      <c r="B816" s="116"/>
      <c r="C816" s="116"/>
      <c r="D816" s="115"/>
      <c r="E816" s="115"/>
    </row>
    <row r="817" spans="2:5">
      <c r="B817" s="116"/>
      <c r="C817" s="116"/>
      <c r="D817" s="115"/>
      <c r="E817" s="115"/>
    </row>
    <row r="818" spans="2:5">
      <c r="B818" s="116"/>
      <c r="C818" s="116"/>
      <c r="D818" s="115"/>
      <c r="E818" s="115"/>
    </row>
    <row r="819" spans="2:5">
      <c r="B819" s="116"/>
      <c r="C819" s="116"/>
      <c r="D819" s="115"/>
      <c r="E819" s="115"/>
    </row>
    <row r="820" spans="2:5">
      <c r="B820" s="116"/>
      <c r="C820" s="116"/>
      <c r="D820" s="115"/>
      <c r="E820" s="115"/>
    </row>
    <row r="821" spans="2:5">
      <c r="B821" s="116"/>
      <c r="C821" s="116"/>
      <c r="D821" s="115"/>
      <c r="E821" s="115"/>
    </row>
    <row r="822" spans="2:5">
      <c r="B822" s="116"/>
      <c r="C822" s="116"/>
      <c r="D822" s="115"/>
      <c r="E822" s="115"/>
    </row>
    <row r="823" spans="2:5">
      <c r="B823" s="116"/>
      <c r="C823" s="116"/>
      <c r="D823" s="115"/>
      <c r="E823" s="115"/>
    </row>
    <row r="824" spans="2:5">
      <c r="B824" s="116"/>
      <c r="C824" s="116"/>
      <c r="D824" s="115"/>
      <c r="E824" s="115"/>
    </row>
    <row r="825" spans="2:5">
      <c r="B825" s="116"/>
      <c r="C825" s="116"/>
      <c r="D825" s="115"/>
      <c r="E825" s="115"/>
    </row>
    <row r="826" spans="2:5">
      <c r="B826" s="116"/>
      <c r="C826" s="116"/>
      <c r="D826" s="115"/>
      <c r="E826" s="115"/>
    </row>
    <row r="827" spans="2:5">
      <c r="B827" s="116"/>
      <c r="C827" s="116"/>
      <c r="D827" s="115"/>
      <c r="E827" s="115"/>
    </row>
    <row r="828" spans="2:5">
      <c r="B828" s="116"/>
      <c r="C828" s="116"/>
      <c r="D828" s="115"/>
      <c r="E828" s="115"/>
    </row>
    <row r="829" spans="2:5">
      <c r="B829" s="116"/>
      <c r="C829" s="116"/>
      <c r="D829" s="115"/>
      <c r="E829" s="115"/>
    </row>
    <row r="830" spans="2:5">
      <c r="B830" s="116"/>
      <c r="C830" s="116"/>
      <c r="D830" s="115"/>
      <c r="E830" s="115"/>
    </row>
    <row r="831" spans="2:5">
      <c r="B831" s="116"/>
      <c r="C831" s="116"/>
      <c r="D831" s="115"/>
      <c r="E831" s="115"/>
    </row>
    <row r="832" spans="2:5">
      <c r="B832" s="116"/>
      <c r="C832" s="116"/>
      <c r="D832" s="115"/>
      <c r="E832" s="115"/>
    </row>
    <row r="833" spans="2:5">
      <c r="B833" s="116"/>
      <c r="C833" s="116"/>
      <c r="D833" s="115"/>
      <c r="E833" s="115"/>
    </row>
    <row r="834" spans="2:5">
      <c r="B834" s="116"/>
      <c r="C834" s="116"/>
      <c r="D834" s="115"/>
      <c r="E834" s="115"/>
    </row>
    <row r="835" spans="2:5">
      <c r="B835" s="116"/>
      <c r="C835" s="116"/>
      <c r="D835" s="115"/>
      <c r="E835" s="115"/>
    </row>
    <row r="836" spans="2:5">
      <c r="B836" s="116"/>
      <c r="C836" s="116"/>
      <c r="D836" s="115"/>
      <c r="E836" s="115"/>
    </row>
    <row r="837" spans="2:5">
      <c r="B837" s="116"/>
      <c r="C837" s="116"/>
      <c r="D837" s="115"/>
      <c r="E837" s="115"/>
    </row>
    <row r="838" spans="2:5">
      <c r="B838" s="116"/>
      <c r="C838" s="116"/>
      <c r="D838" s="115"/>
      <c r="E838" s="115"/>
    </row>
    <row r="839" spans="2:5">
      <c r="B839" s="116"/>
      <c r="C839" s="116"/>
      <c r="D839" s="115"/>
      <c r="E839" s="115"/>
    </row>
    <row r="840" spans="2:5">
      <c r="B840" s="116"/>
      <c r="C840" s="116"/>
      <c r="D840" s="115"/>
      <c r="E840" s="115"/>
    </row>
    <row r="841" spans="2:5">
      <c r="B841" s="116"/>
      <c r="C841" s="116"/>
      <c r="D841" s="115"/>
      <c r="E841" s="115"/>
    </row>
    <row r="842" spans="2:5">
      <c r="B842" s="116"/>
      <c r="C842" s="116"/>
      <c r="D842" s="115"/>
      <c r="E842" s="115"/>
    </row>
    <row r="843" spans="2:5">
      <c r="B843" s="116"/>
      <c r="C843" s="116"/>
      <c r="D843" s="115"/>
      <c r="E843" s="115"/>
    </row>
    <row r="844" spans="2:5">
      <c r="B844" s="116"/>
      <c r="C844" s="116"/>
      <c r="D844" s="115"/>
      <c r="E844" s="115"/>
    </row>
    <row r="845" spans="2:5">
      <c r="B845" s="116"/>
      <c r="C845" s="116"/>
      <c r="D845" s="115"/>
      <c r="E845" s="115"/>
    </row>
    <row r="846" spans="2:5">
      <c r="B846" s="116"/>
      <c r="C846" s="116"/>
      <c r="D846" s="115"/>
      <c r="E846" s="115"/>
    </row>
    <row r="847" spans="2:5">
      <c r="B847" s="116"/>
      <c r="C847" s="116"/>
      <c r="D847" s="115"/>
      <c r="E847" s="115"/>
    </row>
    <row r="848" spans="2:5">
      <c r="B848" s="116"/>
      <c r="C848" s="116"/>
      <c r="D848" s="115"/>
      <c r="E848" s="115"/>
    </row>
    <row r="849" spans="2:5">
      <c r="B849" s="116"/>
      <c r="C849" s="116"/>
      <c r="D849" s="115"/>
      <c r="E849" s="115"/>
    </row>
    <row r="850" spans="2:5">
      <c r="B850" s="116"/>
      <c r="C850" s="116"/>
      <c r="D850" s="115"/>
      <c r="E850" s="115"/>
    </row>
    <row r="851" spans="2:5">
      <c r="B851" s="116"/>
      <c r="C851" s="116"/>
      <c r="D851" s="115"/>
      <c r="E851" s="115"/>
    </row>
    <row r="852" spans="2:5">
      <c r="B852" s="116"/>
      <c r="C852" s="116"/>
      <c r="D852" s="115"/>
      <c r="E852" s="115"/>
    </row>
    <row r="853" spans="2:5">
      <c r="B853" s="116"/>
      <c r="C853" s="116"/>
      <c r="D853" s="115"/>
      <c r="E853" s="115"/>
    </row>
    <row r="854" spans="2:5">
      <c r="B854" s="116"/>
      <c r="C854" s="116"/>
      <c r="D854" s="115"/>
      <c r="E854" s="115"/>
    </row>
    <row r="855" spans="2:5">
      <c r="B855" s="116"/>
      <c r="C855" s="116"/>
      <c r="D855" s="115"/>
      <c r="E855" s="115"/>
    </row>
    <row r="856" spans="2:5">
      <c r="B856" s="116"/>
      <c r="C856" s="116"/>
      <c r="D856" s="115"/>
      <c r="E856" s="115"/>
    </row>
    <row r="857" spans="2:5">
      <c r="B857" s="116"/>
      <c r="C857" s="116"/>
      <c r="D857" s="115"/>
      <c r="E857" s="115"/>
    </row>
    <row r="858" spans="2:5">
      <c r="B858" s="116"/>
      <c r="C858" s="116"/>
      <c r="D858" s="115"/>
      <c r="E858" s="115"/>
    </row>
    <row r="859" spans="2:5">
      <c r="B859" s="116"/>
      <c r="C859" s="116"/>
      <c r="D859" s="115"/>
      <c r="E859" s="115"/>
    </row>
    <row r="860" spans="2:5">
      <c r="B860" s="116"/>
      <c r="C860" s="116"/>
      <c r="D860" s="115"/>
      <c r="E860" s="115"/>
    </row>
    <row r="861" spans="2:5">
      <c r="B861" s="116"/>
      <c r="C861" s="116"/>
      <c r="D861" s="115"/>
      <c r="E861" s="115"/>
    </row>
    <row r="862" spans="2:5">
      <c r="B862" s="116"/>
      <c r="C862" s="116"/>
      <c r="D862" s="115"/>
      <c r="E862" s="115"/>
    </row>
    <row r="863" spans="2:5">
      <c r="B863" s="116"/>
      <c r="C863" s="116"/>
      <c r="D863" s="115"/>
      <c r="E863" s="115"/>
    </row>
    <row r="864" spans="2:5">
      <c r="B864" s="116"/>
      <c r="C864" s="116"/>
      <c r="D864" s="115"/>
      <c r="E864" s="115"/>
    </row>
    <row r="865" spans="2:5">
      <c r="B865" s="116"/>
      <c r="C865" s="116"/>
      <c r="D865" s="115"/>
      <c r="E865" s="115"/>
    </row>
    <row r="866" spans="2:5">
      <c r="B866" s="116"/>
      <c r="C866" s="116"/>
      <c r="D866" s="115"/>
      <c r="E866" s="115"/>
    </row>
    <row r="867" spans="2:5">
      <c r="B867" s="116"/>
      <c r="C867" s="116"/>
      <c r="D867" s="115"/>
      <c r="E867" s="115"/>
    </row>
    <row r="868" spans="2:5">
      <c r="B868" s="116"/>
      <c r="C868" s="116"/>
      <c r="D868" s="115"/>
      <c r="E868" s="115"/>
    </row>
    <row r="869" spans="2:5">
      <c r="B869" s="116"/>
      <c r="C869" s="116"/>
      <c r="D869" s="115"/>
      <c r="E869" s="115"/>
    </row>
    <row r="870" spans="2:5">
      <c r="B870" s="116"/>
      <c r="C870" s="116"/>
      <c r="D870" s="115"/>
      <c r="E870" s="115"/>
    </row>
    <row r="871" spans="2:5">
      <c r="B871" s="116"/>
      <c r="C871" s="116"/>
      <c r="D871" s="115"/>
      <c r="E871" s="115"/>
    </row>
    <row r="872" spans="2:5">
      <c r="B872" s="116"/>
      <c r="C872" s="116"/>
      <c r="D872" s="115"/>
      <c r="E872" s="115"/>
    </row>
    <row r="873" spans="2:5">
      <c r="B873" s="116"/>
      <c r="C873" s="116"/>
      <c r="D873" s="115"/>
      <c r="E873" s="115"/>
    </row>
    <row r="874" spans="2:5">
      <c r="B874" s="116"/>
      <c r="C874" s="116"/>
      <c r="D874" s="115"/>
      <c r="E874" s="115"/>
    </row>
    <row r="875" spans="2:5">
      <c r="B875" s="116"/>
      <c r="C875" s="116"/>
      <c r="D875" s="115"/>
      <c r="E875" s="115"/>
    </row>
    <row r="876" spans="2:5">
      <c r="B876" s="116"/>
      <c r="C876" s="116"/>
      <c r="D876" s="115"/>
      <c r="E876" s="115"/>
    </row>
    <row r="877" spans="2:5">
      <c r="B877" s="116"/>
      <c r="C877" s="116"/>
      <c r="D877" s="115"/>
      <c r="E877" s="115"/>
    </row>
    <row r="878" spans="2:5">
      <c r="B878" s="116"/>
      <c r="C878" s="116"/>
      <c r="D878" s="115"/>
      <c r="E878" s="115"/>
    </row>
    <row r="879" spans="2:5">
      <c r="B879" s="116"/>
      <c r="C879" s="116"/>
      <c r="D879" s="115"/>
      <c r="E879" s="115"/>
    </row>
    <row r="880" spans="2:5">
      <c r="B880" s="116"/>
      <c r="C880" s="116"/>
      <c r="D880" s="115"/>
      <c r="E880" s="115"/>
    </row>
    <row r="881" spans="2:5">
      <c r="B881" s="116"/>
      <c r="C881" s="116"/>
      <c r="D881" s="115"/>
      <c r="E881" s="115"/>
    </row>
    <row r="882" spans="2:5">
      <c r="B882" s="116"/>
      <c r="C882" s="116"/>
      <c r="D882" s="115"/>
      <c r="E882" s="115"/>
    </row>
    <row r="883" spans="2:5">
      <c r="B883" s="116"/>
      <c r="C883" s="116"/>
      <c r="D883" s="115"/>
      <c r="E883" s="115"/>
    </row>
    <row r="884" spans="2:5">
      <c r="B884" s="116"/>
      <c r="C884" s="116"/>
      <c r="D884" s="115"/>
      <c r="E884" s="115"/>
    </row>
    <row r="885" spans="2:5">
      <c r="B885" s="116"/>
      <c r="C885" s="116"/>
      <c r="D885" s="115"/>
      <c r="E885" s="115"/>
    </row>
    <row r="886" spans="2:5">
      <c r="B886" s="116"/>
      <c r="C886" s="116"/>
      <c r="D886" s="115"/>
      <c r="E886" s="115"/>
    </row>
    <row r="887" spans="2:5">
      <c r="B887" s="116"/>
      <c r="C887" s="116"/>
      <c r="D887" s="115"/>
      <c r="E887" s="115"/>
    </row>
    <row r="888" spans="2:5">
      <c r="B888" s="116"/>
      <c r="C888" s="116"/>
      <c r="D888" s="115"/>
      <c r="E888" s="115"/>
    </row>
    <row r="889" spans="2:5">
      <c r="B889" s="116"/>
      <c r="C889" s="116"/>
      <c r="D889" s="115"/>
      <c r="E889" s="115"/>
    </row>
    <row r="890" spans="2:5">
      <c r="B890" s="116"/>
      <c r="C890" s="116"/>
      <c r="D890" s="115"/>
      <c r="E890" s="115"/>
    </row>
    <row r="891" spans="2:5">
      <c r="B891" s="116"/>
      <c r="C891" s="116"/>
      <c r="D891" s="115"/>
      <c r="E891" s="115"/>
    </row>
    <row r="892" spans="2:5">
      <c r="B892" s="116"/>
      <c r="C892" s="116"/>
      <c r="D892" s="115"/>
      <c r="E892" s="115"/>
    </row>
    <row r="893" spans="2:5">
      <c r="B893" s="116"/>
      <c r="C893" s="116"/>
      <c r="D893" s="115"/>
      <c r="E893" s="115"/>
    </row>
    <row r="894" spans="2:5">
      <c r="B894" s="116"/>
      <c r="C894" s="116"/>
      <c r="D894" s="115"/>
      <c r="E894" s="115"/>
    </row>
    <row r="895" spans="2:5">
      <c r="B895" s="116"/>
      <c r="C895" s="116"/>
      <c r="D895" s="115"/>
      <c r="E895" s="115"/>
    </row>
    <row r="896" spans="2:5">
      <c r="B896" s="116"/>
      <c r="C896" s="116"/>
      <c r="D896" s="115"/>
      <c r="E896" s="115"/>
    </row>
    <row r="897" spans="2:5">
      <c r="B897" s="116"/>
      <c r="C897" s="116"/>
      <c r="D897" s="115"/>
      <c r="E897" s="115"/>
    </row>
    <row r="898" spans="2:5">
      <c r="B898" s="116"/>
      <c r="C898" s="116"/>
      <c r="D898" s="115"/>
      <c r="E898" s="115"/>
    </row>
    <row r="899" spans="2:5">
      <c r="B899" s="116"/>
      <c r="C899" s="116"/>
      <c r="D899" s="115"/>
      <c r="E899" s="115"/>
    </row>
    <row r="900" spans="2:5">
      <c r="B900" s="116"/>
      <c r="C900" s="116"/>
      <c r="D900" s="115"/>
      <c r="E900" s="115"/>
    </row>
    <row r="901" spans="2:5">
      <c r="B901" s="116"/>
      <c r="C901" s="116"/>
      <c r="D901" s="115"/>
      <c r="E901" s="115"/>
    </row>
    <row r="902" spans="2:5">
      <c r="B902" s="116"/>
      <c r="C902" s="116"/>
      <c r="D902" s="115"/>
      <c r="E902" s="115"/>
    </row>
    <row r="903" spans="2:5">
      <c r="B903" s="116"/>
      <c r="C903" s="116"/>
      <c r="D903" s="115"/>
      <c r="E903" s="115"/>
    </row>
    <row r="904" spans="2:5">
      <c r="B904" s="116"/>
      <c r="C904" s="116"/>
      <c r="D904" s="115"/>
      <c r="E904" s="115"/>
    </row>
    <row r="905" spans="2:5">
      <c r="B905" s="116"/>
      <c r="C905" s="116"/>
      <c r="D905" s="115"/>
      <c r="E905" s="115"/>
    </row>
    <row r="906" spans="2:5">
      <c r="B906" s="116"/>
      <c r="C906" s="116"/>
      <c r="D906" s="115"/>
      <c r="E906" s="115"/>
    </row>
    <row r="907" spans="2:5">
      <c r="B907" s="116"/>
      <c r="C907" s="116"/>
      <c r="D907" s="115"/>
      <c r="E907" s="115"/>
    </row>
    <row r="908" spans="2:5">
      <c r="B908" s="116"/>
      <c r="C908" s="116"/>
      <c r="D908" s="115"/>
      <c r="E908" s="115"/>
    </row>
    <row r="909" spans="2:5">
      <c r="B909" s="116"/>
      <c r="C909" s="116"/>
      <c r="D909" s="115"/>
      <c r="E909" s="115"/>
    </row>
    <row r="910" spans="2:5">
      <c r="B910" s="116"/>
      <c r="C910" s="116"/>
      <c r="D910" s="115"/>
      <c r="E910" s="115"/>
    </row>
    <row r="911" spans="2:5">
      <c r="B911" s="116"/>
      <c r="C911" s="116"/>
      <c r="D911" s="115"/>
      <c r="E911" s="115"/>
    </row>
    <row r="912" spans="2:5">
      <c r="B912" s="116"/>
      <c r="C912" s="116"/>
      <c r="D912" s="115"/>
      <c r="E912" s="115"/>
    </row>
    <row r="913" spans="2:5">
      <c r="B913" s="116"/>
      <c r="C913" s="116"/>
      <c r="D913" s="115"/>
      <c r="E913" s="115"/>
    </row>
    <row r="914" spans="2:5">
      <c r="B914" s="116"/>
      <c r="C914" s="116"/>
      <c r="D914" s="115"/>
      <c r="E914" s="115"/>
    </row>
    <row r="915" spans="2:5">
      <c r="B915" s="116"/>
      <c r="C915" s="116"/>
      <c r="D915" s="115"/>
      <c r="E915" s="115"/>
    </row>
    <row r="916" spans="2:5">
      <c r="B916" s="116"/>
      <c r="C916" s="116"/>
      <c r="D916" s="115"/>
      <c r="E916" s="115"/>
    </row>
    <row r="917" spans="2:5">
      <c r="B917" s="116"/>
      <c r="C917" s="116"/>
      <c r="D917" s="115"/>
      <c r="E917" s="115"/>
    </row>
    <row r="918" spans="2:5">
      <c r="B918" s="116"/>
      <c r="C918" s="116"/>
      <c r="D918" s="115"/>
      <c r="E918" s="115"/>
    </row>
    <row r="919" spans="2:5">
      <c r="B919" s="116"/>
      <c r="C919" s="116"/>
      <c r="D919" s="115"/>
      <c r="E919" s="115"/>
    </row>
    <row r="920" spans="2:5">
      <c r="B920" s="116"/>
      <c r="C920" s="116"/>
      <c r="D920" s="115"/>
      <c r="E920" s="115"/>
    </row>
    <row r="921" spans="2:5">
      <c r="B921" s="116"/>
      <c r="C921" s="116"/>
      <c r="D921" s="115"/>
      <c r="E921" s="115"/>
    </row>
    <row r="922" spans="2:5">
      <c r="B922" s="116"/>
      <c r="C922" s="116"/>
      <c r="D922" s="115"/>
      <c r="E922" s="115"/>
    </row>
    <row r="923" spans="2:5">
      <c r="B923" s="116"/>
      <c r="C923" s="116"/>
      <c r="D923" s="115"/>
      <c r="E923" s="115"/>
    </row>
    <row r="924" spans="2:5">
      <c r="B924" s="116"/>
      <c r="C924" s="116"/>
      <c r="D924" s="115"/>
      <c r="E924" s="115"/>
    </row>
    <row r="925" spans="2:5">
      <c r="B925" s="116"/>
      <c r="C925" s="116"/>
      <c r="D925" s="115"/>
      <c r="E925" s="115"/>
    </row>
    <row r="926" spans="2:5">
      <c r="B926" s="116"/>
      <c r="C926" s="116"/>
      <c r="D926" s="115"/>
      <c r="E926" s="115"/>
    </row>
    <row r="927" spans="2:5">
      <c r="B927" s="116"/>
      <c r="C927" s="116"/>
      <c r="D927" s="115"/>
      <c r="E927" s="115"/>
    </row>
    <row r="928" spans="2:5">
      <c r="B928" s="116"/>
      <c r="C928" s="116"/>
      <c r="D928" s="115"/>
      <c r="E928" s="115"/>
    </row>
    <row r="929" spans="2:5">
      <c r="B929" s="116"/>
      <c r="C929" s="116"/>
      <c r="D929" s="115"/>
      <c r="E929" s="115"/>
    </row>
    <row r="930" spans="2:5">
      <c r="B930" s="116"/>
      <c r="C930" s="116"/>
      <c r="D930" s="115"/>
      <c r="E930" s="115"/>
    </row>
    <row r="931" spans="2:5">
      <c r="B931" s="116"/>
      <c r="C931" s="116"/>
      <c r="D931" s="115"/>
      <c r="E931" s="115"/>
    </row>
    <row r="932" spans="2:5">
      <c r="B932" s="116"/>
      <c r="C932" s="116"/>
      <c r="D932" s="115"/>
      <c r="E932" s="115"/>
    </row>
    <row r="933" spans="2:5">
      <c r="B933" s="116"/>
      <c r="C933" s="116"/>
      <c r="D933" s="115"/>
      <c r="E933" s="115"/>
    </row>
    <row r="934" spans="2:5">
      <c r="B934" s="116"/>
      <c r="C934" s="116"/>
      <c r="D934" s="115"/>
      <c r="E934" s="115"/>
    </row>
    <row r="935" spans="2:5">
      <c r="B935" s="116"/>
      <c r="C935" s="116"/>
      <c r="D935" s="115"/>
      <c r="E935" s="115"/>
    </row>
    <row r="936" spans="2:5">
      <c r="B936" s="116"/>
      <c r="C936" s="116"/>
      <c r="D936" s="115"/>
      <c r="E936" s="115"/>
    </row>
    <row r="937" spans="2:5">
      <c r="B937" s="116"/>
      <c r="C937" s="116"/>
      <c r="D937" s="115"/>
      <c r="E937" s="115"/>
    </row>
    <row r="938" spans="2:5">
      <c r="B938" s="116"/>
      <c r="C938" s="116"/>
      <c r="D938" s="115"/>
      <c r="E938" s="115"/>
    </row>
    <row r="939" spans="2:5">
      <c r="B939" s="116"/>
      <c r="C939" s="116"/>
      <c r="D939" s="115"/>
      <c r="E939" s="115"/>
    </row>
    <row r="940" spans="2:5">
      <c r="B940" s="116"/>
      <c r="C940" s="116"/>
      <c r="D940" s="115"/>
      <c r="E940" s="115"/>
    </row>
    <row r="941" spans="2:5">
      <c r="B941" s="116"/>
      <c r="C941" s="116"/>
      <c r="D941" s="115"/>
      <c r="E941" s="115"/>
    </row>
    <row r="942" spans="2:5">
      <c r="B942" s="116"/>
      <c r="C942" s="116"/>
      <c r="D942" s="115"/>
      <c r="E942" s="115"/>
    </row>
    <row r="943" spans="2:5">
      <c r="B943" s="116"/>
      <c r="C943" s="116"/>
      <c r="D943" s="115"/>
      <c r="E943" s="115"/>
    </row>
    <row r="944" spans="2:5">
      <c r="B944" s="116"/>
      <c r="C944" s="116"/>
      <c r="D944" s="115"/>
      <c r="E944" s="115"/>
    </row>
    <row r="945" spans="2:5">
      <c r="B945" s="116"/>
      <c r="C945" s="116"/>
      <c r="D945" s="115"/>
      <c r="E945" s="115"/>
    </row>
    <row r="946" spans="2:5">
      <c r="B946" s="116"/>
      <c r="C946" s="116"/>
      <c r="D946" s="115"/>
      <c r="E946" s="115"/>
    </row>
    <row r="947" spans="2:5">
      <c r="B947" s="116"/>
      <c r="C947" s="116"/>
      <c r="D947" s="115"/>
      <c r="E947" s="115"/>
    </row>
    <row r="948" spans="2:5">
      <c r="B948" s="116"/>
      <c r="C948" s="116"/>
      <c r="D948" s="115"/>
      <c r="E948" s="115"/>
    </row>
    <row r="949" spans="2:5">
      <c r="B949" s="116"/>
      <c r="C949" s="116"/>
      <c r="D949" s="115"/>
      <c r="E949" s="115"/>
    </row>
    <row r="950" spans="2:5">
      <c r="B950" s="116"/>
      <c r="C950" s="116"/>
      <c r="D950" s="115"/>
      <c r="E950" s="115"/>
    </row>
    <row r="951" spans="2:5">
      <c r="B951" s="116"/>
      <c r="C951" s="116"/>
      <c r="D951" s="115"/>
      <c r="E951" s="115"/>
    </row>
    <row r="952" spans="2:5">
      <c r="B952" s="116"/>
      <c r="C952" s="116"/>
      <c r="D952" s="115"/>
      <c r="E952" s="115"/>
    </row>
    <row r="953" spans="2:5">
      <c r="B953" s="116"/>
      <c r="C953" s="116"/>
      <c r="D953" s="115"/>
      <c r="E953" s="115"/>
    </row>
    <row r="954" spans="2:5">
      <c r="B954" s="116"/>
      <c r="C954" s="116"/>
      <c r="D954" s="115"/>
      <c r="E954" s="115"/>
    </row>
    <row r="955" spans="2:5">
      <c r="B955" s="116"/>
      <c r="C955" s="116"/>
      <c r="D955" s="115"/>
      <c r="E955" s="115"/>
    </row>
    <row r="956" spans="2:5">
      <c r="B956" s="116"/>
      <c r="C956" s="116"/>
      <c r="D956" s="115"/>
      <c r="E956" s="115"/>
    </row>
    <row r="957" spans="2:5">
      <c r="B957" s="116"/>
      <c r="C957" s="116"/>
      <c r="D957" s="115"/>
      <c r="E957" s="115"/>
    </row>
    <row r="958" spans="2:5">
      <c r="B958" s="116"/>
      <c r="C958" s="116"/>
      <c r="D958" s="115"/>
      <c r="E958" s="115"/>
    </row>
    <row r="959" spans="2:5">
      <c r="B959" s="116"/>
      <c r="C959" s="116"/>
      <c r="D959" s="115"/>
      <c r="E959" s="115"/>
    </row>
    <row r="960" spans="2:5">
      <c r="B960" s="116"/>
      <c r="C960" s="116"/>
      <c r="D960" s="115"/>
      <c r="E960" s="115"/>
    </row>
    <row r="961" spans="2:5">
      <c r="B961" s="116"/>
      <c r="C961" s="116"/>
      <c r="D961" s="115"/>
      <c r="E961" s="115"/>
    </row>
    <row r="962" spans="2:5">
      <c r="B962" s="116"/>
      <c r="C962" s="116"/>
      <c r="D962" s="115"/>
      <c r="E962" s="115"/>
    </row>
    <row r="963" spans="2:5">
      <c r="B963" s="116"/>
      <c r="C963" s="116"/>
      <c r="D963" s="115"/>
      <c r="E963" s="115"/>
    </row>
    <row r="964" spans="2:5">
      <c r="B964" s="116"/>
      <c r="C964" s="116"/>
      <c r="D964" s="115"/>
      <c r="E964" s="115"/>
    </row>
    <row r="965" spans="2:5">
      <c r="B965" s="116"/>
      <c r="C965" s="116"/>
      <c r="D965" s="115"/>
      <c r="E965" s="115"/>
    </row>
    <row r="966" spans="2:5">
      <c r="B966" s="116"/>
      <c r="C966" s="116"/>
      <c r="D966" s="115"/>
      <c r="E966" s="115"/>
    </row>
    <row r="967" spans="2:5">
      <c r="B967" s="116"/>
      <c r="C967" s="116"/>
      <c r="D967" s="115"/>
      <c r="E967" s="115"/>
    </row>
    <row r="968" spans="2:5">
      <c r="B968" s="116"/>
      <c r="C968" s="116"/>
      <c r="D968" s="115"/>
      <c r="E968" s="115"/>
    </row>
    <row r="969" spans="2:5">
      <c r="B969" s="116"/>
      <c r="C969" s="116"/>
      <c r="D969" s="115"/>
      <c r="E969" s="115"/>
    </row>
    <row r="970" spans="2:5">
      <c r="B970" s="116"/>
      <c r="C970" s="116"/>
      <c r="D970" s="115"/>
      <c r="E970" s="115"/>
    </row>
    <row r="971" spans="2:5">
      <c r="B971" s="116"/>
      <c r="C971" s="116"/>
      <c r="D971" s="115"/>
      <c r="E971" s="115"/>
    </row>
    <row r="972" spans="2:5">
      <c r="B972" s="116"/>
      <c r="C972" s="116"/>
      <c r="D972" s="115"/>
      <c r="E972" s="115"/>
    </row>
    <row r="973" spans="2:5">
      <c r="B973" s="116"/>
      <c r="C973" s="116"/>
      <c r="D973" s="115"/>
      <c r="E973" s="115"/>
    </row>
    <row r="974" spans="2:5">
      <c r="B974" s="116"/>
      <c r="C974" s="116"/>
      <c r="D974" s="115"/>
      <c r="E974" s="115"/>
    </row>
    <row r="975" spans="2:5">
      <c r="B975" s="116"/>
      <c r="C975" s="116"/>
      <c r="D975" s="115"/>
      <c r="E975" s="115"/>
    </row>
    <row r="976" spans="2:5">
      <c r="B976" s="116"/>
      <c r="C976" s="116"/>
      <c r="D976" s="115"/>
      <c r="E976" s="115"/>
    </row>
    <row r="977" spans="2:5">
      <c r="B977" s="116"/>
      <c r="C977" s="116"/>
      <c r="D977" s="115"/>
      <c r="E977" s="115"/>
    </row>
    <row r="978" spans="2:5">
      <c r="B978" s="116"/>
      <c r="C978" s="116"/>
      <c r="D978" s="115"/>
      <c r="E978" s="115"/>
    </row>
    <row r="979" spans="2:5">
      <c r="B979" s="116"/>
      <c r="C979" s="116"/>
      <c r="D979" s="115"/>
      <c r="E979" s="115"/>
    </row>
    <row r="980" spans="2:5">
      <c r="B980" s="116"/>
      <c r="C980" s="116"/>
      <c r="D980" s="115"/>
      <c r="E980" s="115"/>
    </row>
    <row r="981" spans="2:5">
      <c r="B981" s="116"/>
      <c r="C981" s="116"/>
      <c r="D981" s="115"/>
      <c r="E981" s="115"/>
    </row>
    <row r="982" spans="2:5">
      <c r="B982" s="116"/>
      <c r="C982" s="116"/>
      <c r="D982" s="115"/>
      <c r="E982" s="115"/>
    </row>
    <row r="983" spans="2:5">
      <c r="B983" s="116"/>
      <c r="C983" s="116"/>
      <c r="D983" s="115"/>
      <c r="E983" s="115"/>
    </row>
    <row r="984" spans="2:5">
      <c r="B984" s="116"/>
      <c r="C984" s="116"/>
      <c r="D984" s="115"/>
      <c r="E984" s="115"/>
    </row>
    <row r="985" spans="2:5">
      <c r="B985" s="116"/>
      <c r="C985" s="116"/>
      <c r="D985" s="115"/>
      <c r="E985" s="115"/>
    </row>
    <row r="986" spans="2:5">
      <c r="B986" s="116"/>
      <c r="C986" s="116"/>
      <c r="D986" s="115"/>
      <c r="E986" s="115"/>
    </row>
    <row r="987" spans="2:5">
      <c r="B987" s="116"/>
      <c r="C987" s="116"/>
      <c r="D987" s="115"/>
      <c r="E987" s="115"/>
    </row>
    <row r="988" spans="2:5">
      <c r="B988" s="116"/>
      <c r="C988" s="116"/>
      <c r="D988" s="115"/>
      <c r="E988" s="115"/>
    </row>
    <row r="989" spans="2:5">
      <c r="B989" s="116"/>
      <c r="C989" s="116"/>
      <c r="D989" s="115"/>
      <c r="E989" s="115"/>
    </row>
    <row r="990" spans="2:5">
      <c r="B990" s="116"/>
      <c r="C990" s="116"/>
      <c r="D990" s="115"/>
      <c r="E990" s="115"/>
    </row>
    <row r="991" spans="2:5">
      <c r="B991" s="116"/>
      <c r="C991" s="116"/>
      <c r="D991" s="115"/>
      <c r="E991" s="115"/>
    </row>
    <row r="992" spans="2:5">
      <c r="B992" s="116"/>
      <c r="C992" s="116"/>
      <c r="D992" s="115"/>
      <c r="E992" s="115"/>
    </row>
    <row r="993" spans="2:5">
      <c r="B993" s="116"/>
      <c r="C993" s="116"/>
      <c r="D993" s="115"/>
      <c r="E993" s="115"/>
    </row>
    <row r="994" spans="2:5">
      <c r="B994" s="116"/>
      <c r="C994" s="116"/>
      <c r="D994" s="115"/>
      <c r="E994" s="115"/>
    </row>
    <row r="995" spans="2:5">
      <c r="B995" s="116"/>
      <c r="C995" s="116"/>
      <c r="D995" s="115"/>
      <c r="E995" s="115"/>
    </row>
    <row r="996" spans="2:5">
      <c r="B996" s="116"/>
      <c r="C996" s="116"/>
      <c r="D996" s="115"/>
      <c r="E996" s="115"/>
    </row>
    <row r="997" spans="2:5">
      <c r="B997" s="116"/>
      <c r="C997" s="116"/>
      <c r="D997" s="115"/>
      <c r="E997" s="115"/>
    </row>
    <row r="998" spans="2:5">
      <c r="B998" s="116"/>
      <c r="C998" s="116"/>
      <c r="D998" s="115"/>
      <c r="E998" s="115"/>
    </row>
    <row r="999" spans="2:5">
      <c r="B999" s="116"/>
      <c r="C999" s="116"/>
      <c r="D999" s="115"/>
      <c r="E999" s="115"/>
    </row>
    <row r="1000" spans="2:5">
      <c r="B1000" s="116"/>
      <c r="C1000" s="116"/>
      <c r="D1000" s="115"/>
      <c r="E1000" s="115"/>
    </row>
    <row r="1001" spans="2:5">
      <c r="B1001" s="116"/>
      <c r="C1001" s="116"/>
      <c r="D1001" s="115"/>
      <c r="E1001" s="115"/>
    </row>
    <row r="1002" spans="2:5">
      <c r="B1002" s="116"/>
      <c r="C1002" s="116"/>
      <c r="D1002" s="115"/>
      <c r="E1002" s="115"/>
    </row>
    <row r="1003" spans="2:5">
      <c r="B1003" s="116"/>
      <c r="C1003" s="116"/>
      <c r="D1003" s="115"/>
      <c r="E1003" s="115"/>
    </row>
    <row r="1004" spans="2:5">
      <c r="B1004" s="116"/>
      <c r="C1004" s="116"/>
      <c r="D1004" s="115"/>
      <c r="E1004" s="115"/>
    </row>
    <row r="1005" spans="2:5">
      <c r="B1005" s="116"/>
      <c r="C1005" s="116"/>
      <c r="D1005" s="115"/>
      <c r="E1005" s="115"/>
    </row>
    <row r="1006" spans="2:5">
      <c r="B1006" s="116"/>
      <c r="C1006" s="116"/>
      <c r="D1006" s="115"/>
      <c r="E1006" s="115"/>
    </row>
    <row r="1007" spans="2:5">
      <c r="B1007" s="116"/>
      <c r="C1007" s="116"/>
      <c r="D1007" s="115"/>
      <c r="E1007" s="115"/>
    </row>
    <row r="1008" spans="2:5">
      <c r="B1008" s="116"/>
      <c r="C1008" s="116"/>
      <c r="D1008" s="115"/>
      <c r="E1008" s="115"/>
    </row>
    <row r="1009" spans="2:5">
      <c r="B1009" s="116"/>
      <c r="C1009" s="116"/>
      <c r="D1009" s="115"/>
      <c r="E1009" s="115"/>
    </row>
    <row r="1010" spans="2:5">
      <c r="B1010" s="116"/>
      <c r="C1010" s="116"/>
      <c r="D1010" s="115"/>
      <c r="E1010" s="115"/>
    </row>
    <row r="1011" spans="2:5">
      <c r="B1011" s="116"/>
      <c r="C1011" s="116"/>
      <c r="D1011" s="115"/>
      <c r="E1011" s="115"/>
    </row>
    <row r="1012" spans="2:5">
      <c r="B1012" s="116"/>
      <c r="C1012" s="116"/>
      <c r="D1012" s="115"/>
      <c r="E1012" s="115"/>
    </row>
    <row r="1013" spans="2:5">
      <c r="B1013" s="116"/>
      <c r="C1013" s="116"/>
      <c r="D1013" s="115"/>
      <c r="E1013" s="115"/>
    </row>
    <row r="1014" spans="2:5">
      <c r="B1014" s="116"/>
      <c r="C1014" s="116"/>
      <c r="D1014" s="115"/>
      <c r="E1014" s="115"/>
    </row>
    <row r="1015" spans="2:5">
      <c r="B1015" s="116"/>
      <c r="C1015" s="116"/>
      <c r="D1015" s="115"/>
      <c r="E1015" s="115"/>
    </row>
    <row r="1016" spans="2:5">
      <c r="B1016" s="116"/>
      <c r="C1016" s="116"/>
      <c r="D1016" s="115"/>
      <c r="E1016" s="115"/>
    </row>
    <row r="1017" spans="2:5">
      <c r="B1017" s="116"/>
      <c r="C1017" s="116"/>
      <c r="D1017" s="115"/>
      <c r="E1017" s="115"/>
    </row>
    <row r="1018" spans="2:5">
      <c r="B1018" s="116"/>
      <c r="C1018" s="116"/>
      <c r="D1018" s="115"/>
      <c r="E1018" s="115"/>
    </row>
    <row r="1019" spans="2:5">
      <c r="B1019" s="116"/>
      <c r="C1019" s="116"/>
      <c r="D1019" s="115"/>
      <c r="E1019" s="115"/>
    </row>
    <row r="1020" spans="2:5">
      <c r="B1020" s="116"/>
      <c r="C1020" s="116"/>
      <c r="D1020" s="115"/>
      <c r="E1020" s="115"/>
    </row>
    <row r="1021" spans="2:5">
      <c r="B1021" s="116"/>
      <c r="C1021" s="116"/>
      <c r="D1021" s="115"/>
      <c r="E1021" s="115"/>
    </row>
    <row r="1022" spans="2:5">
      <c r="B1022" s="116"/>
      <c r="C1022" s="116"/>
      <c r="D1022" s="115"/>
      <c r="E1022" s="115"/>
    </row>
    <row r="1023" spans="2:5">
      <c r="B1023" s="116"/>
      <c r="C1023" s="116"/>
      <c r="D1023" s="115"/>
      <c r="E1023" s="115"/>
    </row>
    <row r="1024" spans="2:5">
      <c r="B1024" s="116"/>
      <c r="C1024" s="116"/>
      <c r="D1024" s="115"/>
      <c r="E1024" s="115"/>
    </row>
    <row r="1025" spans="2:5">
      <c r="B1025" s="116"/>
      <c r="C1025" s="116"/>
      <c r="D1025" s="115"/>
      <c r="E1025" s="115"/>
    </row>
    <row r="1026" spans="2:5">
      <c r="B1026" s="116"/>
      <c r="C1026" s="116"/>
      <c r="D1026" s="115"/>
      <c r="E1026" s="115"/>
    </row>
    <row r="1027" spans="2:5">
      <c r="B1027" s="116"/>
      <c r="C1027" s="116"/>
      <c r="D1027" s="115"/>
      <c r="E1027" s="115"/>
    </row>
    <row r="1028" spans="2:5">
      <c r="B1028" s="116"/>
      <c r="C1028" s="116"/>
      <c r="D1028" s="115"/>
      <c r="E1028" s="115"/>
    </row>
    <row r="1029" spans="2:5">
      <c r="B1029" s="116"/>
      <c r="C1029" s="116"/>
      <c r="D1029" s="115"/>
      <c r="E1029" s="115"/>
    </row>
    <row r="1030" spans="2:5">
      <c r="B1030" s="116"/>
      <c r="C1030" s="116"/>
      <c r="D1030" s="115"/>
      <c r="E1030" s="115"/>
    </row>
    <row r="1031" spans="2:5">
      <c r="B1031" s="116"/>
      <c r="C1031" s="116"/>
      <c r="D1031" s="115"/>
      <c r="E1031" s="115"/>
    </row>
    <row r="1032" spans="2:5">
      <c r="B1032" s="116"/>
      <c r="C1032" s="116"/>
      <c r="D1032" s="115"/>
      <c r="E1032" s="115"/>
    </row>
    <row r="1033" spans="2:5">
      <c r="B1033" s="116"/>
      <c r="C1033" s="116"/>
      <c r="D1033" s="115"/>
      <c r="E1033" s="115"/>
    </row>
    <row r="1034" spans="2:5">
      <c r="B1034" s="116"/>
      <c r="C1034" s="116"/>
      <c r="D1034" s="115"/>
      <c r="E1034" s="115"/>
    </row>
    <row r="1035" spans="2:5">
      <c r="B1035" s="116"/>
      <c r="C1035" s="116"/>
      <c r="D1035" s="115"/>
      <c r="E1035" s="115"/>
    </row>
    <row r="1036" spans="2:5">
      <c r="B1036" s="116"/>
      <c r="C1036" s="116"/>
      <c r="D1036" s="115"/>
      <c r="E1036" s="11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898"/>
  <sheetViews>
    <sheetView workbookViewId="0">
      <selection activeCell="B19" sqref="B19"/>
    </sheetView>
  </sheetViews>
  <sheetFormatPr defaultColWidth="14.44140625" defaultRowHeight="15" customHeight="1"/>
  <cols>
    <col min="1" max="1" width="27.5546875" customWidth="1"/>
    <col min="2" max="2" width="31.44140625" customWidth="1"/>
    <col min="3" max="3" width="12" customWidth="1"/>
    <col min="4" max="4" width="13.44140625" customWidth="1"/>
    <col min="5" max="5" width="34.88671875" customWidth="1"/>
    <col min="6" max="6" width="11.109375" customWidth="1"/>
    <col min="7" max="7" width="8.5546875" customWidth="1"/>
    <col min="8" max="8" width="3.88671875" customWidth="1"/>
    <col min="9" max="10" width="8.5546875" hidden="1" customWidth="1"/>
    <col min="11" max="11" width="0.44140625" hidden="1" customWidth="1"/>
    <col min="12" max="12" width="8.5546875" hidden="1" customWidth="1"/>
    <col min="13" max="26" width="8.5546875" customWidth="1"/>
  </cols>
  <sheetData>
    <row r="1" spans="1:26" ht="14.25" customHeight="1">
      <c r="A1" s="303" t="s">
        <v>14</v>
      </c>
      <c r="B1" s="304"/>
      <c r="C1" s="304"/>
      <c r="D1" s="304"/>
      <c r="E1" s="304"/>
      <c r="F1" s="304"/>
      <c r="G1" s="304"/>
      <c r="H1" s="304"/>
      <c r="I1" s="304"/>
      <c r="J1" s="304"/>
      <c r="K1" s="304"/>
      <c r="L1" s="305"/>
      <c r="M1" s="1"/>
      <c r="N1" s="1"/>
      <c r="O1" s="1"/>
      <c r="P1" s="1"/>
      <c r="Q1" s="1"/>
      <c r="R1" s="1"/>
      <c r="S1" s="1"/>
      <c r="T1" s="1"/>
      <c r="U1" s="1"/>
      <c r="V1" s="1"/>
      <c r="W1" s="1"/>
      <c r="X1" s="1"/>
      <c r="Y1" s="1"/>
      <c r="Z1" s="1"/>
    </row>
    <row r="2" spans="1:26" ht="14.25" customHeight="1">
      <c r="A2" s="306"/>
      <c r="B2" s="301"/>
      <c r="C2" s="301"/>
      <c r="D2" s="301"/>
      <c r="E2" s="301"/>
      <c r="F2" s="301"/>
      <c r="G2" s="301"/>
      <c r="H2" s="301"/>
      <c r="I2" s="301"/>
      <c r="J2" s="301"/>
      <c r="K2" s="301"/>
      <c r="L2" s="302"/>
      <c r="M2" s="1"/>
      <c r="N2" s="1"/>
      <c r="O2" s="1"/>
      <c r="P2" s="1"/>
      <c r="Q2" s="1"/>
      <c r="R2" s="1"/>
      <c r="S2" s="1"/>
      <c r="T2" s="1"/>
      <c r="U2" s="1"/>
      <c r="V2" s="1"/>
      <c r="W2" s="1"/>
      <c r="X2" s="1"/>
      <c r="Y2" s="1"/>
      <c r="Z2" s="1"/>
    </row>
    <row r="3" spans="1:26" ht="14.25" customHeight="1">
      <c r="A3" s="307"/>
      <c r="B3" s="308"/>
      <c r="C3" s="308"/>
      <c r="D3" s="308"/>
      <c r="E3" s="308"/>
      <c r="F3" s="308"/>
      <c r="G3" s="308"/>
      <c r="H3" s="308"/>
      <c r="I3" s="308"/>
      <c r="J3" s="308"/>
      <c r="K3" s="308"/>
      <c r="L3" s="309"/>
      <c r="M3" s="1"/>
      <c r="N3" s="1"/>
      <c r="O3" s="1"/>
      <c r="P3" s="1"/>
      <c r="Q3" s="1"/>
      <c r="R3" s="1"/>
      <c r="S3" s="1"/>
      <c r="T3" s="1"/>
      <c r="U3" s="1"/>
      <c r="V3" s="1"/>
      <c r="W3" s="1"/>
      <c r="X3" s="1"/>
      <c r="Y3" s="1"/>
      <c r="Z3" s="1"/>
    </row>
    <row r="4" spans="1:26" ht="14.25" customHeight="1">
      <c r="A4" s="2" t="s">
        <v>3</v>
      </c>
      <c r="B4" s="1"/>
      <c r="C4" s="1"/>
      <c r="D4" s="1"/>
      <c r="E4" s="1"/>
      <c r="F4" s="1"/>
      <c r="G4" s="1"/>
      <c r="H4" s="1"/>
      <c r="I4" s="1"/>
      <c r="J4" s="1"/>
      <c r="K4" s="1"/>
      <c r="L4" s="1"/>
      <c r="M4" s="1"/>
      <c r="N4" s="1"/>
      <c r="O4" s="1"/>
      <c r="P4" s="1"/>
      <c r="Q4" s="1"/>
      <c r="R4" s="1"/>
      <c r="S4" s="1"/>
      <c r="T4" s="1"/>
      <c r="U4" s="1"/>
      <c r="V4" s="1"/>
      <c r="W4" s="1"/>
      <c r="X4" s="1"/>
      <c r="Y4" s="1"/>
      <c r="Z4" s="1"/>
    </row>
    <row r="5" spans="1:26" ht="14.25" customHeight="1">
      <c r="A5" s="3" t="s">
        <v>4</v>
      </c>
      <c r="B5" s="4"/>
      <c r="C5" s="4"/>
      <c r="D5" s="4"/>
      <c r="E5" s="297" t="s">
        <v>16</v>
      </c>
      <c r="F5" s="298"/>
      <c r="G5" s="298"/>
      <c r="H5" s="298"/>
      <c r="I5" s="298"/>
      <c r="J5" s="298"/>
      <c r="K5" s="298"/>
      <c r="L5" s="299"/>
      <c r="M5" s="1"/>
      <c r="N5" s="1"/>
      <c r="O5" s="1"/>
      <c r="P5" s="1"/>
      <c r="Q5" s="1"/>
      <c r="R5" s="1"/>
      <c r="S5" s="1"/>
      <c r="T5" s="1"/>
      <c r="U5" s="1"/>
      <c r="V5" s="1"/>
      <c r="W5" s="1"/>
      <c r="X5" s="1"/>
      <c r="Y5" s="1"/>
      <c r="Z5" s="1"/>
    </row>
    <row r="6" spans="1:26" ht="14.25" customHeight="1">
      <c r="A6" s="3" t="s">
        <v>15</v>
      </c>
      <c r="B6" s="4"/>
      <c r="C6" s="4"/>
      <c r="D6" s="4"/>
      <c r="E6" s="300"/>
      <c r="F6" s="301"/>
      <c r="G6" s="301"/>
      <c r="H6" s="301"/>
      <c r="I6" s="301"/>
      <c r="J6" s="301"/>
      <c r="K6" s="301"/>
      <c r="L6" s="302"/>
      <c r="M6" s="1"/>
      <c r="N6" s="1"/>
      <c r="O6" s="1"/>
      <c r="P6" s="1"/>
      <c r="Q6" s="1"/>
      <c r="R6" s="1"/>
      <c r="S6" s="1"/>
      <c r="T6" s="1"/>
      <c r="U6" s="1"/>
      <c r="V6" s="1"/>
      <c r="W6" s="1"/>
      <c r="X6" s="1"/>
      <c r="Y6" s="1"/>
      <c r="Z6" s="1"/>
    </row>
    <row r="7" spans="1:26" ht="14.25" customHeight="1">
      <c r="A7" s="6"/>
      <c r="B7" s="4"/>
      <c r="C7" s="4"/>
      <c r="D7" s="4"/>
      <c r="E7" s="300"/>
      <c r="F7" s="301"/>
      <c r="G7" s="301"/>
      <c r="H7" s="301"/>
      <c r="I7" s="301"/>
      <c r="J7" s="301"/>
      <c r="K7" s="301"/>
      <c r="L7" s="302"/>
      <c r="M7" s="1"/>
      <c r="N7" s="1"/>
      <c r="O7" s="1"/>
      <c r="P7" s="1"/>
      <c r="Q7" s="1"/>
      <c r="R7" s="1"/>
      <c r="S7" s="1"/>
      <c r="T7" s="1"/>
      <c r="U7" s="1"/>
      <c r="V7" s="1"/>
      <c r="W7" s="1"/>
      <c r="X7" s="1"/>
      <c r="Y7" s="1"/>
      <c r="Z7" s="1"/>
    </row>
    <row r="8" spans="1:26" ht="14.25" customHeight="1">
      <c r="A8" s="6"/>
      <c r="B8" s="5" t="s">
        <v>5</v>
      </c>
      <c r="C8" s="5" t="s">
        <v>0</v>
      </c>
      <c r="D8" s="5" t="s">
        <v>1</v>
      </c>
      <c r="E8" s="300"/>
      <c r="F8" s="301"/>
      <c r="G8" s="301"/>
      <c r="H8" s="301"/>
      <c r="I8" s="301"/>
      <c r="J8" s="301"/>
      <c r="K8" s="301"/>
      <c r="L8" s="302"/>
      <c r="M8" s="1"/>
      <c r="N8" s="1"/>
      <c r="O8" s="1"/>
      <c r="P8" s="1"/>
      <c r="Q8" s="1"/>
      <c r="R8" s="1"/>
      <c r="S8" s="1"/>
      <c r="T8" s="1"/>
      <c r="U8" s="1"/>
      <c r="V8" s="1"/>
      <c r="W8" s="1"/>
      <c r="X8" s="1"/>
      <c r="Y8" s="1"/>
      <c r="Z8" s="1"/>
    </row>
    <row r="9" spans="1:26" ht="30.75" customHeight="1">
      <c r="A9" s="8"/>
      <c r="B9" s="4" t="s">
        <v>6</v>
      </c>
      <c r="C9" s="7">
        <v>1200</v>
      </c>
      <c r="D9" s="9"/>
      <c r="E9" s="300"/>
      <c r="F9" s="301"/>
      <c r="G9" s="301"/>
      <c r="H9" s="301"/>
      <c r="I9" s="301"/>
      <c r="J9" s="301"/>
      <c r="K9" s="301"/>
      <c r="L9" s="302"/>
      <c r="M9" s="1"/>
      <c r="N9" s="1"/>
      <c r="O9" s="1"/>
      <c r="P9" s="1"/>
      <c r="Q9" s="1"/>
      <c r="R9" s="1"/>
      <c r="S9" s="1"/>
      <c r="T9" s="1"/>
      <c r="U9" s="1"/>
      <c r="V9" s="1"/>
      <c r="W9" s="1"/>
      <c r="X9" s="1"/>
      <c r="Y9" s="1"/>
      <c r="Z9" s="1"/>
    </row>
    <row r="10" spans="1:26" ht="14.25" customHeight="1">
      <c r="A10" s="6"/>
      <c r="B10" s="4" t="s">
        <v>17</v>
      </c>
      <c r="C10" s="7">
        <v>400</v>
      </c>
      <c r="D10" s="9"/>
      <c r="E10" s="300"/>
      <c r="F10" s="301"/>
      <c r="G10" s="301"/>
      <c r="H10" s="301"/>
      <c r="I10" s="301"/>
      <c r="J10" s="301"/>
      <c r="K10" s="301"/>
      <c r="L10" s="302"/>
      <c r="M10" s="1"/>
      <c r="N10" s="1"/>
      <c r="O10" s="1"/>
      <c r="P10" s="1"/>
      <c r="Q10" s="1"/>
      <c r="R10" s="1"/>
      <c r="S10" s="1"/>
      <c r="T10" s="1"/>
      <c r="U10" s="1"/>
      <c r="V10" s="1"/>
      <c r="W10" s="1"/>
      <c r="X10" s="1"/>
      <c r="Y10" s="1"/>
      <c r="Z10" s="1"/>
    </row>
    <row r="11" spans="1:26" ht="14.25" customHeight="1">
      <c r="A11" s="6"/>
      <c r="B11" s="4" t="s">
        <v>7</v>
      </c>
      <c r="C11" s="7">
        <v>180</v>
      </c>
      <c r="D11" s="9"/>
      <c r="E11" s="300"/>
      <c r="F11" s="301"/>
      <c r="G11" s="301"/>
      <c r="H11" s="301"/>
      <c r="I11" s="301"/>
      <c r="J11" s="301"/>
      <c r="K11" s="301"/>
      <c r="L11" s="302"/>
      <c r="M11" s="1"/>
      <c r="N11" s="1"/>
      <c r="O11" s="1"/>
      <c r="P11" s="1"/>
      <c r="Q11" s="1"/>
      <c r="R11" s="1"/>
      <c r="S11" s="1"/>
      <c r="T11" s="1"/>
      <c r="U11" s="1"/>
      <c r="V11" s="1"/>
      <c r="W11" s="1"/>
      <c r="X11" s="1"/>
      <c r="Y11" s="1"/>
      <c r="Z11" s="1"/>
    </row>
    <row r="12" spans="1:26" ht="14.25" customHeight="1">
      <c r="A12" s="8"/>
      <c r="B12" s="4" t="s">
        <v>8</v>
      </c>
      <c r="C12" s="7">
        <v>300</v>
      </c>
      <c r="D12" s="9"/>
      <c r="E12" s="300"/>
      <c r="F12" s="301"/>
      <c r="G12" s="301"/>
      <c r="H12" s="301"/>
      <c r="I12" s="301"/>
      <c r="J12" s="301"/>
      <c r="K12" s="301"/>
      <c r="L12" s="302"/>
      <c r="M12" s="1"/>
      <c r="N12" s="1"/>
      <c r="O12" s="1"/>
      <c r="P12" s="1"/>
      <c r="Q12" s="1"/>
      <c r="R12" s="1"/>
      <c r="S12" s="1"/>
      <c r="T12" s="1"/>
      <c r="U12" s="1"/>
      <c r="V12" s="1"/>
      <c r="W12" s="1"/>
      <c r="X12" s="1"/>
      <c r="Y12" s="1"/>
      <c r="Z12" s="1"/>
    </row>
    <row r="13" spans="1:26" ht="14.25" customHeight="1">
      <c r="A13" s="8"/>
      <c r="B13" s="4" t="s">
        <v>9</v>
      </c>
      <c r="C13" s="7">
        <v>150</v>
      </c>
      <c r="D13" s="9"/>
      <c r="E13" s="300"/>
      <c r="F13" s="301"/>
      <c r="G13" s="301"/>
      <c r="H13" s="301"/>
      <c r="I13" s="301"/>
      <c r="J13" s="301"/>
      <c r="K13" s="301"/>
      <c r="L13" s="302"/>
      <c r="M13" s="1"/>
      <c r="N13" s="1"/>
      <c r="O13" s="1"/>
      <c r="P13" s="1"/>
      <c r="Q13" s="1"/>
      <c r="R13" s="1"/>
      <c r="S13" s="1"/>
      <c r="T13" s="1"/>
      <c r="U13" s="1"/>
      <c r="V13" s="1"/>
      <c r="W13" s="1"/>
      <c r="X13" s="1"/>
      <c r="Y13" s="1"/>
      <c r="Z13" s="1"/>
    </row>
    <row r="14" spans="1:26" ht="14.25" customHeight="1">
      <c r="A14" s="6"/>
      <c r="B14" s="4" t="s">
        <v>10</v>
      </c>
      <c r="C14" s="7">
        <v>350</v>
      </c>
      <c r="D14" s="9"/>
      <c r="E14" s="300"/>
      <c r="F14" s="301"/>
      <c r="G14" s="301"/>
      <c r="H14" s="301"/>
      <c r="I14" s="301"/>
      <c r="J14" s="301"/>
      <c r="K14" s="301"/>
      <c r="L14" s="302"/>
      <c r="M14" s="1"/>
      <c r="N14" s="1"/>
      <c r="O14" s="1"/>
      <c r="P14" s="1"/>
      <c r="Q14" s="1"/>
      <c r="R14" s="1"/>
      <c r="S14" s="1"/>
      <c r="T14" s="1"/>
      <c r="U14" s="1"/>
      <c r="V14" s="1"/>
      <c r="W14" s="1"/>
      <c r="X14" s="1"/>
      <c r="Y14" s="1"/>
      <c r="Z14" s="1"/>
    </row>
    <row r="15" spans="1:26" ht="14.25" customHeight="1">
      <c r="A15" s="6"/>
      <c r="B15" s="4" t="s">
        <v>11</v>
      </c>
      <c r="C15" s="7">
        <v>840</v>
      </c>
      <c r="D15" s="9"/>
      <c r="E15" s="300"/>
      <c r="F15" s="301"/>
      <c r="G15" s="301"/>
      <c r="H15" s="301"/>
      <c r="I15" s="301"/>
      <c r="J15" s="301"/>
      <c r="K15" s="301"/>
      <c r="L15" s="302"/>
      <c r="M15" s="1"/>
      <c r="N15" s="1"/>
      <c r="O15" s="1"/>
      <c r="P15" s="1"/>
      <c r="Q15" s="1"/>
      <c r="R15" s="1"/>
      <c r="S15" s="1"/>
      <c r="T15" s="1"/>
      <c r="U15" s="1"/>
      <c r="V15" s="1"/>
      <c r="W15" s="1"/>
      <c r="X15" s="1"/>
      <c r="Y15" s="1"/>
      <c r="Z15" s="1"/>
    </row>
    <row r="16" spans="1:26" ht="14.25" customHeight="1">
      <c r="A16" s="6"/>
      <c r="B16" s="4" t="s">
        <v>12</v>
      </c>
      <c r="C16" s="7">
        <v>600</v>
      </c>
      <c r="D16" s="9"/>
      <c r="E16" s="300"/>
      <c r="F16" s="301"/>
      <c r="G16" s="301"/>
      <c r="H16" s="301"/>
      <c r="I16" s="301"/>
      <c r="J16" s="301"/>
      <c r="K16" s="301"/>
      <c r="L16" s="302"/>
      <c r="M16" s="1"/>
      <c r="N16" s="1"/>
      <c r="O16" s="1"/>
      <c r="P16" s="1"/>
      <c r="Q16" s="1"/>
      <c r="R16" s="1"/>
      <c r="S16" s="1"/>
      <c r="T16" s="1"/>
      <c r="U16" s="1"/>
      <c r="V16" s="1"/>
      <c r="W16" s="1"/>
      <c r="X16" s="1"/>
      <c r="Y16" s="1"/>
      <c r="Z16" s="1"/>
    </row>
    <row r="17" spans="1:26" ht="14.25" customHeight="1">
      <c r="A17" s="6"/>
      <c r="B17" s="4" t="s">
        <v>13</v>
      </c>
      <c r="C17" s="7">
        <v>1800</v>
      </c>
      <c r="D17" s="9"/>
      <c r="E17" s="300"/>
      <c r="F17" s="301"/>
      <c r="G17" s="301"/>
      <c r="H17" s="301"/>
      <c r="I17" s="301"/>
      <c r="J17" s="301"/>
      <c r="K17" s="301"/>
      <c r="L17" s="302"/>
      <c r="M17" s="1"/>
      <c r="N17" s="1"/>
      <c r="O17" s="1"/>
      <c r="P17" s="1"/>
      <c r="Q17" s="1"/>
      <c r="R17" s="1"/>
      <c r="S17" s="1"/>
      <c r="T17" s="1"/>
      <c r="U17" s="1"/>
      <c r="V17" s="1"/>
      <c r="W17" s="1"/>
      <c r="X17" s="1"/>
      <c r="Y17" s="1"/>
      <c r="Z17" s="1"/>
    </row>
    <row r="18" spans="1:26" s="18" customFormat="1" ht="14.25" customHeight="1">
      <c r="A18" s="6"/>
      <c r="B18" s="4" t="s">
        <v>19</v>
      </c>
      <c r="C18" s="7">
        <v>400</v>
      </c>
      <c r="D18" s="9"/>
      <c r="E18" s="17"/>
      <c r="L18" s="19"/>
      <c r="M18" s="1"/>
      <c r="N18" s="1"/>
      <c r="O18" s="1"/>
      <c r="P18" s="1"/>
      <c r="Q18" s="1"/>
      <c r="R18" s="1"/>
      <c r="S18" s="1"/>
      <c r="T18" s="1"/>
      <c r="U18" s="1"/>
      <c r="V18" s="1"/>
      <c r="W18" s="1"/>
      <c r="X18" s="1"/>
      <c r="Y18" s="1"/>
      <c r="Z18" s="1"/>
    </row>
    <row r="19" spans="1:26" ht="14.25" customHeight="1">
      <c r="A19" s="6"/>
      <c r="B19" s="5" t="s">
        <v>2</v>
      </c>
      <c r="C19" s="12">
        <f>SUM(C9:C18)</f>
        <v>6220</v>
      </c>
      <c r="D19" s="13"/>
      <c r="E19" s="4"/>
      <c r="F19" s="4"/>
      <c r="G19" s="4"/>
      <c r="H19" s="4"/>
      <c r="I19" s="4"/>
      <c r="J19" s="4"/>
      <c r="K19" s="4"/>
      <c r="L19" s="10"/>
      <c r="M19" s="1"/>
      <c r="N19" s="1"/>
      <c r="O19" s="1"/>
      <c r="P19" s="1"/>
      <c r="Q19" s="1"/>
      <c r="R19" s="1"/>
      <c r="S19" s="1"/>
      <c r="T19" s="1"/>
      <c r="U19" s="1"/>
      <c r="V19" s="1"/>
      <c r="W19" s="1"/>
      <c r="X19" s="1"/>
      <c r="Y19" s="1"/>
      <c r="Z19" s="1"/>
    </row>
    <row r="20" spans="1:26" ht="14.25" customHeight="1">
      <c r="A20" s="6"/>
      <c r="B20" s="14"/>
      <c r="C20" s="4"/>
      <c r="D20" s="4"/>
      <c r="E20" s="4"/>
      <c r="F20" s="4"/>
      <c r="G20" s="4"/>
      <c r="H20" s="4"/>
      <c r="I20" s="4"/>
      <c r="J20" s="4"/>
      <c r="K20" s="4"/>
      <c r="L20" s="10"/>
      <c r="M20" s="1"/>
      <c r="N20" s="1"/>
      <c r="O20" s="1"/>
      <c r="P20" s="1"/>
      <c r="Q20" s="1"/>
      <c r="R20" s="1"/>
      <c r="S20" s="1"/>
      <c r="T20" s="1"/>
      <c r="U20" s="1"/>
      <c r="V20" s="1"/>
      <c r="W20" s="1"/>
      <c r="X20" s="1"/>
      <c r="Y20" s="1"/>
      <c r="Z20" s="1"/>
    </row>
    <row r="21" spans="1:26" ht="14.25" customHeight="1">
      <c r="A21" s="295" t="s">
        <v>18</v>
      </c>
      <c r="B21" s="296"/>
      <c r="C21" s="7"/>
      <c r="D21" s="9"/>
      <c r="E21" s="5"/>
      <c r="F21" s="4"/>
      <c r="G21" s="9"/>
      <c r="H21" s="4"/>
      <c r="I21" s="15"/>
      <c r="J21" s="4"/>
      <c r="K21" s="4"/>
      <c r="L21" s="10"/>
      <c r="M21" s="1"/>
      <c r="N21" s="1"/>
      <c r="O21" s="1"/>
      <c r="P21" s="1"/>
      <c r="Q21" s="1"/>
      <c r="R21" s="1"/>
      <c r="S21" s="1"/>
      <c r="T21" s="1"/>
      <c r="U21" s="1"/>
      <c r="V21" s="1"/>
      <c r="W21" s="1"/>
      <c r="X21" s="1"/>
      <c r="Y21" s="1"/>
      <c r="Z21" s="1"/>
    </row>
    <row r="22" spans="1:26" ht="14.25" customHeight="1">
      <c r="A22" s="6"/>
      <c r="B22" s="20"/>
      <c r="C22" s="21"/>
      <c r="D22" s="16"/>
      <c r="E22" s="4"/>
      <c r="F22" s="4"/>
      <c r="G22" s="4"/>
      <c r="H22" s="4"/>
      <c r="I22" s="4"/>
      <c r="J22" s="4"/>
      <c r="K22" s="4"/>
      <c r="L22" s="10"/>
      <c r="M22" s="1"/>
      <c r="N22" s="1"/>
      <c r="O22" s="1"/>
      <c r="P22" s="1"/>
      <c r="Q22" s="1"/>
      <c r="R22" s="1"/>
      <c r="S22" s="1"/>
      <c r="T22" s="1"/>
      <c r="U22" s="1"/>
      <c r="V22" s="1"/>
      <c r="W22" s="1"/>
      <c r="X22" s="1"/>
      <c r="Y22" s="1"/>
      <c r="Z22" s="1"/>
    </row>
    <row r="23" spans="1:26" ht="14.25" customHeight="1">
      <c r="A23" s="6"/>
      <c r="B23" s="4"/>
      <c r="C23" s="7"/>
      <c r="D23" s="11"/>
      <c r="E23" s="4"/>
      <c r="F23" s="4"/>
      <c r="G23" s="4"/>
      <c r="H23" s="4"/>
      <c r="I23" s="4"/>
      <c r="J23" s="4"/>
      <c r="K23" s="4"/>
      <c r="L23" s="10"/>
      <c r="M23" s="1"/>
      <c r="N23" s="1"/>
      <c r="O23" s="1"/>
      <c r="P23" s="1"/>
      <c r="Q23" s="1"/>
      <c r="R23" s="1"/>
      <c r="S23" s="1"/>
      <c r="T23" s="1"/>
      <c r="U23" s="1"/>
      <c r="V23" s="1"/>
      <c r="W23" s="1"/>
      <c r="X23" s="1"/>
      <c r="Y23" s="1"/>
      <c r="Z23" s="1"/>
    </row>
    <row r="24" spans="1:26" ht="14.25" customHeight="1">
      <c r="A24" s="6"/>
      <c r="B24" s="4"/>
      <c r="C24" s="7"/>
      <c r="D24" s="11"/>
      <c r="E24" s="4"/>
      <c r="F24" s="4"/>
      <c r="G24" s="4"/>
      <c r="H24" s="4"/>
      <c r="I24" s="4"/>
      <c r="J24" s="4"/>
      <c r="K24" s="4"/>
      <c r="L24" s="10"/>
      <c r="M24" s="1"/>
      <c r="N24" s="1"/>
      <c r="O24" s="1"/>
      <c r="P24" s="1"/>
      <c r="Q24" s="1"/>
      <c r="R24" s="1"/>
      <c r="S24" s="1"/>
      <c r="T24" s="1"/>
      <c r="U24" s="1"/>
      <c r="V24" s="1"/>
      <c r="W24" s="1"/>
      <c r="X24" s="1"/>
      <c r="Y24" s="1"/>
      <c r="Z24" s="1"/>
    </row>
    <row r="25" spans="1:26" ht="14.25" customHeight="1">
      <c r="A25" s="6"/>
      <c r="B25" s="4"/>
      <c r="C25" s="7"/>
      <c r="D25" s="11"/>
      <c r="E25" s="4"/>
      <c r="F25" s="4"/>
      <c r="G25" s="4"/>
      <c r="H25" s="4"/>
      <c r="I25" s="4"/>
      <c r="J25" s="4"/>
      <c r="K25" s="4"/>
      <c r="L25" s="10"/>
      <c r="M25" s="1"/>
      <c r="N25" s="1"/>
      <c r="O25" s="1"/>
      <c r="P25" s="1"/>
      <c r="Q25" s="1"/>
      <c r="R25" s="1"/>
      <c r="S25" s="1"/>
      <c r="T25" s="1"/>
      <c r="U25" s="1"/>
      <c r="V25" s="1"/>
      <c r="W25" s="1"/>
      <c r="X25" s="1"/>
      <c r="Y25" s="1"/>
      <c r="Z25" s="1"/>
    </row>
    <row r="26" spans="1:26" ht="14.25" customHeight="1">
      <c r="A26" s="6"/>
      <c r="B26" s="5"/>
      <c r="C26" s="12"/>
      <c r="D26" s="13"/>
      <c r="E26" s="4"/>
      <c r="F26" s="4"/>
      <c r="G26" s="4"/>
      <c r="H26" s="4"/>
      <c r="I26" s="4"/>
      <c r="J26" s="4"/>
      <c r="K26" s="4"/>
      <c r="L26" s="10"/>
      <c r="M26" s="1"/>
      <c r="N26" s="1"/>
      <c r="O26" s="1"/>
      <c r="P26" s="1"/>
      <c r="Q26" s="1"/>
      <c r="R26" s="1"/>
      <c r="S26" s="1"/>
      <c r="T26" s="1"/>
      <c r="U26" s="1"/>
      <c r="V26" s="1"/>
      <c r="W26" s="1"/>
      <c r="X26" s="1"/>
      <c r="Y26" s="1"/>
      <c r="Z26" s="1"/>
    </row>
    <row r="27" spans="1:26"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sheetData>
  <mergeCells count="3">
    <mergeCell ref="A21:B21"/>
    <mergeCell ref="E5:L17"/>
    <mergeCell ref="A1:L3"/>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2"/>
  <sheetViews>
    <sheetView topLeftCell="A16" workbookViewId="0">
      <selection activeCell="A31" sqref="A31"/>
    </sheetView>
  </sheetViews>
  <sheetFormatPr defaultColWidth="12.5546875" defaultRowHeight="12.6"/>
  <cols>
    <col min="1" max="1" width="24.5546875" style="22" customWidth="1"/>
    <col min="2" max="2" width="11.88671875" style="22" customWidth="1"/>
    <col min="3" max="3" width="10.5546875" style="22" customWidth="1"/>
    <col min="4" max="4" width="11.5546875" style="22" customWidth="1"/>
    <col min="5" max="5" width="21.5546875" style="22" customWidth="1"/>
    <col min="6" max="6" width="11.88671875" style="22" customWidth="1"/>
    <col min="7" max="16384" width="12.5546875" style="22"/>
  </cols>
  <sheetData>
    <row r="1" spans="1:5">
      <c r="A1" s="49" t="s">
        <v>63</v>
      </c>
      <c r="B1" s="41"/>
      <c r="C1" s="41"/>
      <c r="D1" s="41"/>
      <c r="E1" s="40"/>
    </row>
    <row r="2" spans="1:5">
      <c r="A2" s="28"/>
      <c r="B2" s="27"/>
      <c r="C2" s="27"/>
      <c r="D2" s="27"/>
      <c r="E2" s="26"/>
    </row>
    <row r="3" spans="1:5">
      <c r="A3" s="48" t="s">
        <v>54</v>
      </c>
      <c r="B3" s="47" t="s">
        <v>53</v>
      </c>
      <c r="C3" s="47" t="s">
        <v>52</v>
      </c>
      <c r="D3" s="47" t="s">
        <v>21</v>
      </c>
      <c r="E3" s="46" t="s">
        <v>51</v>
      </c>
    </row>
    <row r="4" spans="1:5">
      <c r="A4" s="28" t="s">
        <v>50</v>
      </c>
      <c r="B4" s="27">
        <v>0</v>
      </c>
      <c r="C4" s="27"/>
      <c r="D4" s="27"/>
      <c r="E4" s="26"/>
    </row>
    <row r="5" spans="1:5">
      <c r="A5" s="28"/>
      <c r="B5" s="27"/>
      <c r="C5" s="27"/>
      <c r="D5" s="27"/>
      <c r="E5" s="26"/>
    </row>
    <row r="6" spans="1:5">
      <c r="A6" s="28" t="s">
        <v>47</v>
      </c>
      <c r="B6" s="27">
        <v>100</v>
      </c>
      <c r="C6" s="27"/>
      <c r="D6" s="27"/>
      <c r="E6" s="26" t="s">
        <v>62</v>
      </c>
    </row>
    <row r="7" spans="1:5">
      <c r="A7" s="28"/>
      <c r="B7" s="27"/>
      <c r="C7" s="27"/>
      <c r="D7" s="27"/>
      <c r="E7" s="26"/>
    </row>
    <row r="8" spans="1:5">
      <c r="A8" s="32" t="s">
        <v>44</v>
      </c>
      <c r="B8" s="31"/>
      <c r="C8" s="31"/>
      <c r="D8" s="31"/>
      <c r="E8" s="30"/>
    </row>
    <row r="9" spans="1:5">
      <c r="A9" s="28" t="s">
        <v>43</v>
      </c>
      <c r="B9" s="27">
        <v>0.25</v>
      </c>
      <c r="C9" s="27">
        <v>300</v>
      </c>
      <c r="D9" s="27">
        <v>75</v>
      </c>
      <c r="E9" s="26" t="s">
        <v>61</v>
      </c>
    </row>
    <row r="10" spans="1:5">
      <c r="A10" s="28" t="s">
        <v>41</v>
      </c>
      <c r="B10" s="27">
        <v>2.5</v>
      </c>
      <c r="C10" s="27">
        <v>10</v>
      </c>
      <c r="D10" s="27">
        <v>25</v>
      </c>
      <c r="E10" s="26" t="s">
        <v>60</v>
      </c>
    </row>
    <row r="11" spans="1:5">
      <c r="A11" s="28" t="s">
        <v>59</v>
      </c>
      <c r="B11" s="29">
        <v>12</v>
      </c>
      <c r="C11" s="27">
        <v>16</v>
      </c>
      <c r="D11" s="27">
        <v>200</v>
      </c>
      <c r="E11" s="26" t="s">
        <v>58</v>
      </c>
    </row>
    <row r="12" spans="1:5">
      <c r="A12" s="28"/>
      <c r="B12" s="27"/>
      <c r="C12" s="27"/>
      <c r="D12" s="27"/>
      <c r="E12" s="26"/>
    </row>
    <row r="13" spans="1:5">
      <c r="A13" s="32" t="s">
        <v>38</v>
      </c>
      <c r="B13" s="31"/>
      <c r="C13" s="31"/>
      <c r="D13" s="31"/>
      <c r="E13" s="30"/>
    </row>
    <row r="14" spans="1:5">
      <c r="A14" s="28" t="s">
        <v>57</v>
      </c>
      <c r="B14" s="29">
        <v>0</v>
      </c>
      <c r="C14" s="27"/>
      <c r="D14" s="27"/>
      <c r="E14" s="26"/>
    </row>
    <row r="15" spans="1:5">
      <c r="A15" s="28" t="s">
        <v>35</v>
      </c>
      <c r="B15" s="29">
        <v>0</v>
      </c>
      <c r="C15" s="27"/>
      <c r="D15" s="27"/>
      <c r="E15" s="26"/>
    </row>
    <row r="16" spans="1:5">
      <c r="A16" s="28"/>
      <c r="B16" s="27"/>
      <c r="C16" s="27"/>
      <c r="D16" s="27"/>
      <c r="E16" s="26"/>
    </row>
    <row r="17" spans="1:5">
      <c r="A17" s="28" t="s">
        <v>34</v>
      </c>
      <c r="B17" s="27">
        <v>20</v>
      </c>
      <c r="C17" s="27"/>
      <c r="D17" s="27"/>
      <c r="E17" s="26"/>
    </row>
    <row r="18" spans="1:5">
      <c r="A18" s="28"/>
      <c r="B18" s="27"/>
      <c r="C18" s="27"/>
      <c r="D18" s="27"/>
      <c r="E18" s="26"/>
    </row>
    <row r="19" spans="1:5">
      <c r="A19" s="32" t="s">
        <v>31</v>
      </c>
      <c r="B19" s="31"/>
      <c r="C19" s="31"/>
      <c r="D19" s="31"/>
      <c r="E19" s="30"/>
    </row>
    <row r="20" spans="1:5">
      <c r="A20" s="28"/>
      <c r="B20" s="27"/>
      <c r="C20" s="27"/>
      <c r="D20" s="27"/>
      <c r="E20" s="26"/>
    </row>
    <row r="21" spans="1:5">
      <c r="A21" s="28"/>
      <c r="B21" s="27"/>
      <c r="C21" s="27"/>
      <c r="D21" s="27"/>
      <c r="E21" s="26"/>
    </row>
    <row r="22" spans="1:5">
      <c r="A22" s="28"/>
      <c r="B22" s="27"/>
      <c r="C22" s="27"/>
      <c r="D22" s="27"/>
      <c r="E22" s="26"/>
    </row>
    <row r="23" spans="1:5">
      <c r="A23" s="28"/>
      <c r="B23" s="27"/>
      <c r="C23" s="27"/>
      <c r="D23" s="27"/>
      <c r="E23" s="26"/>
    </row>
    <row r="24" spans="1:5">
      <c r="A24" s="32" t="s">
        <v>28</v>
      </c>
      <c r="B24" s="31"/>
      <c r="C24" s="31"/>
      <c r="D24" s="31"/>
      <c r="E24" s="30"/>
    </row>
    <row r="25" spans="1:5">
      <c r="A25" s="28" t="s">
        <v>56</v>
      </c>
      <c r="B25" s="27">
        <v>2500</v>
      </c>
      <c r="C25" s="27"/>
      <c r="D25" s="27"/>
      <c r="E25" s="26"/>
    </row>
    <row r="26" spans="1:5">
      <c r="A26" s="28"/>
      <c r="B26" s="27"/>
      <c r="C26" s="27"/>
      <c r="D26" s="27"/>
      <c r="E26" s="26"/>
    </row>
    <row r="27" spans="1:5">
      <c r="A27" s="28"/>
      <c r="B27" s="27"/>
      <c r="C27" s="27"/>
      <c r="D27" s="27"/>
      <c r="E27" s="26"/>
    </row>
    <row r="28" spans="1:5">
      <c r="A28" s="28"/>
      <c r="B28" s="27"/>
      <c r="C28" s="27"/>
      <c r="D28" s="27"/>
      <c r="E28" s="26"/>
    </row>
    <row r="29" spans="1:5">
      <c r="A29" s="45" t="s">
        <v>21</v>
      </c>
      <c r="B29" s="22">
        <v>2920</v>
      </c>
      <c r="C29" s="44"/>
      <c r="D29" s="44"/>
      <c r="E29" s="43"/>
    </row>
    <row r="32" spans="1:5" ht="111.75" customHeight="1">
      <c r="A32" s="277" t="s">
        <v>20</v>
      </c>
      <c r="B32" s="277"/>
      <c r="C32" s="277"/>
      <c r="D32" s="277"/>
      <c r="E32" s="277"/>
    </row>
  </sheetData>
  <mergeCells count="1">
    <mergeCell ref="A32:E32"/>
  </mergeCells>
  <pageMargins left="0.75" right="0.75" top="1" bottom="1" header="0.5" footer="0.5"/>
  <pageSetup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F36"/>
  <sheetViews>
    <sheetView topLeftCell="A4" workbookViewId="0"/>
  </sheetViews>
  <sheetFormatPr defaultColWidth="14.44140625" defaultRowHeight="15.75" customHeight="1"/>
  <cols>
    <col min="1" max="1" width="54.5546875" style="50" customWidth="1"/>
    <col min="2" max="2" width="14.44140625" style="50"/>
    <col min="3" max="3" width="24" style="50" customWidth="1"/>
    <col min="4" max="16384" width="14.44140625" style="50"/>
  </cols>
  <sheetData>
    <row r="1" spans="1:6" ht="15.75" customHeight="1">
      <c r="A1" s="71" t="s">
        <v>88</v>
      </c>
      <c r="B1" s="69"/>
      <c r="C1" s="70"/>
      <c r="D1" s="69"/>
      <c r="E1" s="69"/>
      <c r="F1" s="51"/>
    </row>
    <row r="2" spans="1:6" ht="15.75" customHeight="1">
      <c r="A2" s="56"/>
      <c r="B2" s="60"/>
      <c r="C2" s="55"/>
      <c r="D2" s="60"/>
      <c r="E2" s="60"/>
      <c r="F2" s="51"/>
    </row>
    <row r="3" spans="1:6" ht="15.75" customHeight="1">
      <c r="A3" s="68" t="s">
        <v>87</v>
      </c>
      <c r="B3" s="67" t="s">
        <v>86</v>
      </c>
      <c r="C3" s="66" t="s">
        <v>85</v>
      </c>
    </row>
    <row r="4" spans="1:6" ht="15.75" customHeight="1">
      <c r="A4" s="56" t="s">
        <v>84</v>
      </c>
      <c r="B4" s="63">
        <v>0</v>
      </c>
      <c r="C4" s="55"/>
    </row>
    <row r="5" spans="1:6" ht="15.75" customHeight="1">
      <c r="A5" s="56"/>
      <c r="B5" s="51"/>
      <c r="C5" s="55"/>
    </row>
    <row r="6" spans="1:6" ht="15.75" customHeight="1">
      <c r="A6" s="56"/>
      <c r="B6" s="51"/>
      <c r="C6" s="55"/>
    </row>
    <row r="7" spans="1:6" ht="15.75" customHeight="1">
      <c r="A7" s="56"/>
      <c r="B7" s="60"/>
      <c r="C7" s="55"/>
    </row>
    <row r="8" spans="1:6" ht="15.75" customHeight="1">
      <c r="A8" s="59" t="s">
        <v>83</v>
      </c>
      <c r="B8" s="58"/>
      <c r="C8" s="57"/>
    </row>
    <row r="9" spans="1:6" ht="15.75" customHeight="1">
      <c r="A9" s="56" t="s">
        <v>82</v>
      </c>
      <c r="B9" s="63">
        <v>105</v>
      </c>
      <c r="C9" s="62">
        <v>1</v>
      </c>
    </row>
    <row r="10" spans="1:6" ht="15.75" customHeight="1">
      <c r="A10" s="56" t="s">
        <v>81</v>
      </c>
      <c r="B10" s="65">
        <v>35</v>
      </c>
      <c r="C10" s="62">
        <v>4</v>
      </c>
    </row>
    <row r="11" spans="1:6" ht="15.75" customHeight="1">
      <c r="A11" s="56" t="s">
        <v>80</v>
      </c>
      <c r="B11" s="63">
        <v>40</v>
      </c>
      <c r="C11" s="62">
        <v>2</v>
      </c>
    </row>
    <row r="12" spans="1:6" ht="15.75" customHeight="1">
      <c r="A12" s="56" t="s">
        <v>79</v>
      </c>
      <c r="B12" s="63">
        <v>15</v>
      </c>
      <c r="C12" s="62">
        <v>3</v>
      </c>
    </row>
    <row r="13" spans="1:6" ht="15.75" customHeight="1">
      <c r="A13" s="56" t="s">
        <v>78</v>
      </c>
      <c r="B13" s="63">
        <v>20</v>
      </c>
      <c r="C13" s="62">
        <v>4</v>
      </c>
    </row>
    <row r="14" spans="1:6" ht="15.75" customHeight="1">
      <c r="A14" s="56" t="s">
        <v>77</v>
      </c>
      <c r="B14" s="63">
        <v>85</v>
      </c>
      <c r="C14" s="55">
        <v>1</v>
      </c>
    </row>
    <row r="15" spans="1:6" ht="15.75" customHeight="1">
      <c r="A15" s="56" t="s">
        <v>76</v>
      </c>
      <c r="B15" s="63">
        <v>30</v>
      </c>
      <c r="C15" s="62">
        <v>200</v>
      </c>
    </row>
    <row r="16" spans="1:6" ht="15.75" customHeight="1">
      <c r="A16" s="60" t="s">
        <v>75</v>
      </c>
      <c r="B16" s="64">
        <v>30</v>
      </c>
      <c r="C16" s="55">
        <v>2</v>
      </c>
    </row>
    <row r="17" spans="1:3" ht="15.75" customHeight="1">
      <c r="A17" s="59" t="s">
        <v>74</v>
      </c>
      <c r="B17" s="58"/>
      <c r="C17" s="57"/>
    </row>
    <row r="18" spans="1:3" ht="15.75" customHeight="1">
      <c r="A18" s="56" t="s">
        <v>73</v>
      </c>
      <c r="B18" s="51"/>
      <c r="C18" s="55"/>
    </row>
    <row r="19" spans="1:3" ht="15.75" customHeight="1">
      <c r="A19" s="56" t="s">
        <v>72</v>
      </c>
      <c r="B19" s="51"/>
      <c r="C19" s="55"/>
    </row>
    <row r="20" spans="1:3" ht="15.75" customHeight="1">
      <c r="A20" s="56"/>
      <c r="B20" s="51"/>
      <c r="C20" s="55"/>
    </row>
    <row r="21" spans="1:3" ht="15.75" customHeight="1">
      <c r="A21" s="56"/>
      <c r="B21" s="51"/>
      <c r="C21" s="55"/>
    </row>
    <row r="22" spans="1:3" ht="15.75" customHeight="1">
      <c r="A22" s="56"/>
      <c r="B22" s="60"/>
      <c r="C22" s="55"/>
    </row>
    <row r="23" spans="1:3" ht="15.75" customHeight="1">
      <c r="A23" s="59" t="s">
        <v>71</v>
      </c>
      <c r="B23" s="58"/>
      <c r="C23" s="57"/>
    </row>
    <row r="24" spans="1:3" ht="15.75" customHeight="1">
      <c r="A24" s="56" t="s">
        <v>70</v>
      </c>
      <c r="B24" s="63">
        <v>7</v>
      </c>
      <c r="C24" s="62">
        <v>300</v>
      </c>
    </row>
    <row r="25" spans="1:3" ht="15.75" customHeight="1">
      <c r="A25" s="56" t="s">
        <v>69</v>
      </c>
      <c r="B25" s="63">
        <v>30</v>
      </c>
      <c r="C25" s="62">
        <v>100</v>
      </c>
    </row>
    <row r="26" spans="1:3" ht="15.75" customHeight="1">
      <c r="A26" s="56" t="s">
        <v>68</v>
      </c>
      <c r="B26" s="61">
        <v>12</v>
      </c>
      <c r="C26" s="55" t="s">
        <v>67</v>
      </c>
    </row>
    <row r="27" spans="1:3" ht="15.75" customHeight="1">
      <c r="A27" s="56"/>
      <c r="B27" s="60"/>
      <c r="C27" s="55"/>
    </row>
    <row r="28" spans="1:3" ht="15.75" customHeight="1">
      <c r="A28" s="59" t="s">
        <v>66</v>
      </c>
      <c r="B28" s="58"/>
      <c r="C28" s="57"/>
    </row>
    <row r="29" spans="1:3" ht="15.75" customHeight="1">
      <c r="A29" s="56" t="s">
        <v>65</v>
      </c>
      <c r="B29" s="51"/>
      <c r="C29" s="55"/>
    </row>
    <row r="30" spans="1:3" ht="13.2">
      <c r="A30" s="56"/>
      <c r="B30" s="51"/>
      <c r="C30" s="55"/>
    </row>
    <row r="31" spans="1:3" ht="13.2">
      <c r="A31" s="56"/>
      <c r="B31" s="51"/>
      <c r="C31" s="55"/>
    </row>
    <row r="32" spans="1:3" ht="13.2">
      <c r="A32" s="56"/>
      <c r="B32" s="51"/>
      <c r="C32" s="55"/>
    </row>
    <row r="33" spans="1:6" ht="13.2">
      <c r="A33" s="54" t="s">
        <v>2</v>
      </c>
      <c r="B33" s="53">
        <f>SUM(B9:B16,B24:B26)</f>
        <v>409</v>
      </c>
      <c r="C33" s="52"/>
    </row>
    <row r="34" spans="1:6" ht="13.2">
      <c r="A34" s="51"/>
      <c r="B34" s="51"/>
      <c r="C34" s="51"/>
    </row>
    <row r="35" spans="1:6" ht="13.2">
      <c r="A35" s="51"/>
      <c r="B35" s="51"/>
      <c r="C35" s="51"/>
      <c r="D35" s="51"/>
      <c r="E35" s="51"/>
      <c r="F35" s="51"/>
    </row>
    <row r="36" spans="1:6" ht="13.2">
      <c r="A36" s="310" t="s">
        <v>64</v>
      </c>
      <c r="B36" s="311"/>
      <c r="C36" s="311"/>
      <c r="D36" s="311"/>
      <c r="E36" s="311"/>
      <c r="F36" s="311"/>
    </row>
  </sheetData>
  <mergeCells count="1">
    <mergeCell ref="A36:F3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BD1E2BB92CBC144967077C2021A537D" ma:contentTypeVersion="9" ma:contentTypeDescription="Create a new document." ma:contentTypeScope="" ma:versionID="f5dad7344945aabad120123cf6ff53af">
  <xsd:schema xmlns:xsd="http://www.w3.org/2001/XMLSchema" xmlns:xs="http://www.w3.org/2001/XMLSchema" xmlns:p="http://schemas.microsoft.com/office/2006/metadata/properties" xmlns:ns3="c852713b-0caa-4ac0-ba75-048f00e27b76" xmlns:ns4="a3f7648c-ef34-4383-9913-3e4132c38d7f" targetNamespace="http://schemas.microsoft.com/office/2006/metadata/properties" ma:root="true" ma:fieldsID="fb8475fcc46cb7f876ae1a5417473896" ns3:_="" ns4:_="">
    <xsd:import namespace="c852713b-0caa-4ac0-ba75-048f00e27b76"/>
    <xsd:import namespace="a3f7648c-ef34-4383-9913-3e4132c38d7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713b-0caa-4ac0-ba75-048f00e27b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f7648c-ef34-4383-9913-3e4132c38d7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52B328-1E4A-4B2B-AAFB-909A69A7B369}">
  <ds:schemaRefs>
    <ds:schemaRef ds:uri="http://schemas.microsoft.com/sharepoint/v3/contenttype/forms"/>
  </ds:schemaRefs>
</ds:datastoreItem>
</file>

<file path=customXml/itemProps2.xml><?xml version="1.0" encoding="utf-8"?>
<ds:datastoreItem xmlns:ds="http://schemas.openxmlformats.org/officeDocument/2006/customXml" ds:itemID="{B1E8B91B-0EC1-4806-BBEB-4F80E3313775}">
  <ds:schemaRefs>
    <ds:schemaRef ds:uri="http://purl.org/dc/elements/1.1/"/>
    <ds:schemaRef ds:uri="http://purl.org/dc/terms/"/>
    <ds:schemaRef ds:uri="http://schemas.microsoft.com/office/2006/documentManagement/types"/>
    <ds:schemaRef ds:uri="http://www.w3.org/XML/1998/namespace"/>
    <ds:schemaRef ds:uri="c852713b-0caa-4ac0-ba75-048f00e27b76"/>
    <ds:schemaRef ds:uri="http://schemas.openxmlformats.org/package/2006/metadata/core-properties"/>
    <ds:schemaRef ds:uri="http://schemas.microsoft.com/office/2006/metadata/properties"/>
    <ds:schemaRef ds:uri="http://purl.org/dc/dcmitype/"/>
    <ds:schemaRef ds:uri="http://schemas.microsoft.com/office/infopath/2007/PartnerControls"/>
    <ds:schemaRef ds:uri="a3f7648c-ef34-4383-9913-3e4132c38d7f"/>
  </ds:schemaRefs>
</ds:datastoreItem>
</file>

<file path=customXml/itemProps3.xml><?xml version="1.0" encoding="utf-8"?>
<ds:datastoreItem xmlns:ds="http://schemas.openxmlformats.org/officeDocument/2006/customXml" ds:itemID="{400EC654-80A5-4D6E-A9AA-7E813A9D3A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52713b-0caa-4ac0-ba75-048f00e27b76"/>
    <ds:schemaRef ds:uri="a3f7648c-ef34-4383-9913-3e4132c38d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Generic</vt:lpstr>
      <vt:lpstr>Revenue</vt:lpstr>
      <vt:lpstr>Global Med</vt:lpstr>
      <vt:lpstr>JHU Hockey</vt:lpstr>
      <vt:lpstr>MABD</vt:lpstr>
      <vt:lpstr>HMR</vt:lpstr>
      <vt:lpstr>HBA</vt:lpstr>
      <vt:lpstr>Ballroom Dance</vt:lpstr>
      <vt:lpstr>CKI Movie</vt:lpstr>
      <vt:lpstr>CSA Lunar</vt:lpstr>
      <vt:lpstr>Dil Se AA</vt:lpstr>
      <vt:lpstr>Handball</vt:lpstr>
      <vt:lpstr>Hatchery</vt:lpstr>
      <vt:lpstr>Healthcare Data</vt:lpstr>
      <vt:lpstr>Hoptoberfest</vt:lpstr>
      <vt:lpstr>Innovation</vt:lpstr>
      <vt:lpstr>Lem Stem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Wert</dc:creator>
  <cp:lastModifiedBy>Rachel Doliner</cp:lastModifiedBy>
  <cp:lastPrinted>2020-06-24T15:58:02Z</cp:lastPrinted>
  <dcterms:created xsi:type="dcterms:W3CDTF">2018-10-18T19:55:04Z</dcterms:created>
  <dcterms:modified xsi:type="dcterms:W3CDTF">2021-09-14T19:47:31Z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0x0101002BD1E2BB92CBC144967077C2021A537D</vt:lpwstr>
  </property>
</Properties>
</file>